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HP\Downloads\DATA ANALYTICS\PROJECT\"/>
    </mc:Choice>
  </mc:AlternateContent>
  <xr:revisionPtr revIDLastSave="0" documentId="13_ncr:1_{7E98443B-9F9F-4167-BE95-AEF7FADF0F70}" xr6:coauthVersionLast="47" xr6:coauthVersionMax="47" xr10:uidLastSave="{00000000-0000-0000-0000-000000000000}"/>
  <bookViews>
    <workbookView xWindow="-108" yWindow="-108" windowWidth="23256" windowHeight="13176" activeTab="1" xr2:uid="{00000000-000D-0000-FFFF-FFFF00000000}"/>
  </bookViews>
  <sheets>
    <sheet name="DASHBOARD" sheetId="8" r:id="rId1"/>
    <sheet name="BRAINSTORMING REFLECTION" sheetId="10" r:id="rId2"/>
    <sheet name="PIVOT TABLES" sheetId="7" r:id="rId3"/>
    <sheet name="AmazonSales" sheetId="1" r:id="rId4"/>
    <sheet name="ProductMaster" sheetId="2" r:id="rId5"/>
    <sheet name="RegionGoals" sheetId="3" r:id="rId6"/>
    <sheet name="CustomerMaster" sheetId="4" r:id="rId7"/>
  </sheets>
  <definedNames>
    <definedName name="Slicer_Delivery_Status">#N/A</definedName>
    <definedName name="Slicer_Payment_Method">#N/A</definedName>
    <definedName name="Slicer_Product_category">#N/A</definedName>
    <definedName name="Slicer_Region">#N/A</definedName>
    <definedName name="Slicer_Region1">#N/A</definedName>
  </definedNames>
  <calcPr calcId="191029"/>
  <pivotCaches>
    <pivotCache cacheId="0" r:id="rId8"/>
    <pivotCache cacheId="1" r:id="rId9"/>
  </pivotCaches>
  <extLst>
    <ext xmlns:x14="http://schemas.microsoft.com/office/spreadsheetml/2009/9/main" uri="{BBE1A952-AA13-448e-AADC-164F8A28A991}">
      <x14:slicerCaches>
        <x14:slicerCache r:id="rId10"/>
        <x14:slicerCache r:id="rId11"/>
        <x14:slicerCache r:id="rId12"/>
        <x14:slicerCache r:id="rId13"/>
        <x14:slicerCache r:id="rId14"/>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Oi3DSMdMJAgU0wVTnAHqewjuYyq0O6KvV6uMw0ZD7pg="/>
    </ext>
  </extLst>
</workbook>
</file>

<file path=xl/calcChain.xml><?xml version="1.0" encoding="utf-8"?>
<calcChain xmlns="http://schemas.openxmlformats.org/spreadsheetml/2006/main">
  <c r="AB25" i="8" l="1" a="1"/>
  <c r="AB25" i="8" s="1"/>
  <c r="AM31" i="8" s="1"/>
  <c r="V10" i="8"/>
  <c r="R2" i="1"/>
  <c r="W2" i="1" s="1"/>
  <c r="R3" i="1"/>
  <c r="R4" i="1"/>
  <c r="W4" i="1" s="1"/>
  <c r="R5" i="1"/>
  <c r="R6" i="1"/>
  <c r="R7" i="1"/>
  <c r="R8" i="1"/>
  <c r="R9" i="1"/>
  <c r="W9" i="1" s="1"/>
  <c r="R10" i="1"/>
  <c r="W10" i="1" s="1"/>
  <c r="R11" i="1"/>
  <c r="W11" i="1" s="1"/>
  <c r="R12" i="1"/>
  <c r="W12" i="1" s="1"/>
  <c r="R13" i="1"/>
  <c r="R14" i="1"/>
  <c r="R15" i="1"/>
  <c r="R16" i="1"/>
  <c r="R17" i="1"/>
  <c r="W17" i="1" s="1"/>
  <c r="R18" i="1"/>
  <c r="R19" i="1"/>
  <c r="W19" i="1" s="1"/>
  <c r="R20" i="1"/>
  <c r="W20" i="1" s="1"/>
  <c r="R21" i="1"/>
  <c r="R22" i="1"/>
  <c r="R23" i="1"/>
  <c r="R24" i="1"/>
  <c r="R25" i="1"/>
  <c r="R26" i="1"/>
  <c r="R27" i="1"/>
  <c r="R28" i="1"/>
  <c r="W28" i="1" s="1"/>
  <c r="R29" i="1"/>
  <c r="R30" i="1"/>
  <c r="R31" i="1"/>
  <c r="W31" i="1" s="1"/>
  <c r="R32" i="1"/>
  <c r="R33" i="1"/>
  <c r="R34" i="1"/>
  <c r="R35" i="1"/>
  <c r="R36" i="1"/>
  <c r="R37" i="1"/>
  <c r="R38" i="1"/>
  <c r="R39" i="1"/>
  <c r="W39" i="1" s="1"/>
  <c r="R40" i="1"/>
  <c r="R41" i="1"/>
  <c r="R42" i="1"/>
  <c r="R43" i="1"/>
  <c r="R44" i="1"/>
  <c r="W44" i="1" s="1"/>
  <c r="R45" i="1"/>
  <c r="R46" i="1"/>
  <c r="R47" i="1"/>
  <c r="R48" i="1"/>
  <c r="R49" i="1"/>
  <c r="R50" i="1"/>
  <c r="R51" i="1"/>
  <c r="R52" i="1"/>
  <c r="R53" i="1"/>
  <c r="R54" i="1"/>
  <c r="R55" i="1"/>
  <c r="W55" i="1" s="1"/>
  <c r="R56" i="1"/>
  <c r="R57" i="1"/>
  <c r="R58" i="1"/>
  <c r="R59" i="1"/>
  <c r="W59" i="1" s="1"/>
  <c r="R60" i="1"/>
  <c r="W60" i="1" s="1"/>
  <c r="R61" i="1"/>
  <c r="R62" i="1"/>
  <c r="R63" i="1"/>
  <c r="R64" i="1"/>
  <c r="R65" i="1"/>
  <c r="R66" i="1"/>
  <c r="R67" i="1"/>
  <c r="R68" i="1"/>
  <c r="R69" i="1"/>
  <c r="R70" i="1"/>
  <c r="R71" i="1"/>
  <c r="R72" i="1"/>
  <c r="R73" i="1"/>
  <c r="W73" i="1" s="1"/>
  <c r="R74" i="1"/>
  <c r="W74" i="1" s="1"/>
  <c r="R75" i="1"/>
  <c r="R76" i="1"/>
  <c r="W76" i="1" s="1"/>
  <c r="R77" i="1"/>
  <c r="R78" i="1"/>
  <c r="R79" i="1"/>
  <c r="R80" i="1"/>
  <c r="R81" i="1"/>
  <c r="R82" i="1"/>
  <c r="W82" i="1" s="1"/>
  <c r="R83" i="1"/>
  <c r="W83" i="1" s="1"/>
  <c r="R84" i="1"/>
  <c r="R85" i="1"/>
  <c r="R86" i="1"/>
  <c r="R87" i="1"/>
  <c r="R88" i="1"/>
  <c r="R89" i="1"/>
  <c r="R90" i="1"/>
  <c r="R91" i="1"/>
  <c r="W91" i="1" s="1"/>
  <c r="R92" i="1"/>
  <c r="R93" i="1"/>
  <c r="R94" i="1"/>
  <c r="R95" i="1"/>
  <c r="R96" i="1"/>
  <c r="R97" i="1"/>
  <c r="R98" i="1"/>
  <c r="R99" i="1"/>
  <c r="R100" i="1"/>
  <c r="W100" i="1" s="1"/>
  <c r="R101" i="1"/>
  <c r="AE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2"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3" i="1"/>
  <c r="AD4" i="1"/>
  <c r="AD2" i="1"/>
  <c r="AC3" i="1"/>
  <c r="AC4" i="1"/>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2" i="1"/>
  <c r="AB3" i="1"/>
  <c r="AG3" i="1" s="1"/>
  <c r="AH3" i="1" s="1"/>
  <c r="AB4" i="1"/>
  <c r="AG4" i="1" s="1"/>
  <c r="AH4" i="1" s="1"/>
  <c r="AB5" i="1"/>
  <c r="AG5" i="1" s="1"/>
  <c r="AH5" i="1" s="1"/>
  <c r="AB6" i="1"/>
  <c r="AG6" i="1" s="1"/>
  <c r="AH6" i="1" s="1"/>
  <c r="AB7" i="1"/>
  <c r="AG7" i="1" s="1"/>
  <c r="AH7" i="1" s="1"/>
  <c r="AB8" i="1"/>
  <c r="AG8" i="1" s="1"/>
  <c r="AH8" i="1" s="1"/>
  <c r="AB9" i="1"/>
  <c r="AG9" i="1" s="1"/>
  <c r="AH9" i="1" s="1"/>
  <c r="AB10" i="1"/>
  <c r="AG10" i="1" s="1"/>
  <c r="AH10" i="1" s="1"/>
  <c r="AB11" i="1"/>
  <c r="AG11" i="1" s="1"/>
  <c r="AH11" i="1" s="1"/>
  <c r="AB12" i="1"/>
  <c r="AG12" i="1" s="1"/>
  <c r="AH12" i="1" s="1"/>
  <c r="AB13" i="1"/>
  <c r="AG13" i="1" s="1"/>
  <c r="AH13" i="1" s="1"/>
  <c r="AB14" i="1"/>
  <c r="AG14" i="1" s="1"/>
  <c r="AH14" i="1" s="1"/>
  <c r="AB15" i="1"/>
  <c r="AG15" i="1" s="1"/>
  <c r="AH15" i="1" s="1"/>
  <c r="AB16" i="1"/>
  <c r="AG16" i="1" s="1"/>
  <c r="AH16" i="1" s="1"/>
  <c r="AB17" i="1"/>
  <c r="AG17" i="1" s="1"/>
  <c r="AH17" i="1" s="1"/>
  <c r="AB18" i="1"/>
  <c r="AG18" i="1" s="1"/>
  <c r="AH18" i="1" s="1"/>
  <c r="AB19" i="1"/>
  <c r="AG19" i="1" s="1"/>
  <c r="AH19" i="1" s="1"/>
  <c r="AB20" i="1"/>
  <c r="AG20" i="1" s="1"/>
  <c r="AH20" i="1" s="1"/>
  <c r="AB21" i="1"/>
  <c r="AG21" i="1" s="1"/>
  <c r="AH21" i="1" s="1"/>
  <c r="AB22" i="1"/>
  <c r="AG22" i="1" s="1"/>
  <c r="AH22" i="1" s="1"/>
  <c r="AB23" i="1"/>
  <c r="AG23" i="1" s="1"/>
  <c r="AH23" i="1" s="1"/>
  <c r="AB24" i="1"/>
  <c r="AG24" i="1" s="1"/>
  <c r="AH24" i="1" s="1"/>
  <c r="AB25" i="1"/>
  <c r="AG25" i="1" s="1"/>
  <c r="AH25" i="1" s="1"/>
  <c r="AB26" i="1"/>
  <c r="AG26" i="1" s="1"/>
  <c r="AH26" i="1" s="1"/>
  <c r="AB27" i="1"/>
  <c r="AG27" i="1" s="1"/>
  <c r="AH27" i="1" s="1"/>
  <c r="AB28" i="1"/>
  <c r="AG28" i="1" s="1"/>
  <c r="AH28" i="1" s="1"/>
  <c r="AB29" i="1"/>
  <c r="AG29" i="1" s="1"/>
  <c r="AH29" i="1" s="1"/>
  <c r="AB30" i="1"/>
  <c r="AG30" i="1" s="1"/>
  <c r="AH30" i="1" s="1"/>
  <c r="AB31" i="1"/>
  <c r="AG31" i="1" s="1"/>
  <c r="AH31" i="1" s="1"/>
  <c r="AB32" i="1"/>
  <c r="AG32" i="1" s="1"/>
  <c r="AH32" i="1" s="1"/>
  <c r="AB33" i="1"/>
  <c r="AG33" i="1" s="1"/>
  <c r="AH33" i="1" s="1"/>
  <c r="AB34" i="1"/>
  <c r="AG34" i="1" s="1"/>
  <c r="AH34" i="1" s="1"/>
  <c r="AB35" i="1"/>
  <c r="AG35" i="1" s="1"/>
  <c r="AH35" i="1" s="1"/>
  <c r="AB36" i="1"/>
  <c r="AG36" i="1" s="1"/>
  <c r="AH36" i="1" s="1"/>
  <c r="AB37" i="1"/>
  <c r="AG37" i="1" s="1"/>
  <c r="AH37" i="1" s="1"/>
  <c r="AB38" i="1"/>
  <c r="AG38" i="1" s="1"/>
  <c r="AH38" i="1" s="1"/>
  <c r="AB39" i="1"/>
  <c r="AG39" i="1" s="1"/>
  <c r="AH39" i="1" s="1"/>
  <c r="AB40" i="1"/>
  <c r="AG40" i="1" s="1"/>
  <c r="AH40" i="1" s="1"/>
  <c r="AB41" i="1"/>
  <c r="AG41" i="1" s="1"/>
  <c r="AH41" i="1" s="1"/>
  <c r="AB42" i="1"/>
  <c r="AG42" i="1" s="1"/>
  <c r="AH42" i="1" s="1"/>
  <c r="AB43" i="1"/>
  <c r="AG43" i="1" s="1"/>
  <c r="AH43" i="1" s="1"/>
  <c r="AB44" i="1"/>
  <c r="AG44" i="1" s="1"/>
  <c r="AH44" i="1" s="1"/>
  <c r="AB45" i="1"/>
  <c r="AG45" i="1" s="1"/>
  <c r="AH45" i="1" s="1"/>
  <c r="AB46" i="1"/>
  <c r="AG46" i="1" s="1"/>
  <c r="AH46" i="1" s="1"/>
  <c r="AB47" i="1"/>
  <c r="AG47" i="1" s="1"/>
  <c r="AH47" i="1" s="1"/>
  <c r="AB48" i="1"/>
  <c r="AG48" i="1" s="1"/>
  <c r="AH48" i="1" s="1"/>
  <c r="AB49" i="1"/>
  <c r="AG49" i="1" s="1"/>
  <c r="AH49" i="1" s="1"/>
  <c r="AB50" i="1"/>
  <c r="AG50" i="1" s="1"/>
  <c r="AH50" i="1" s="1"/>
  <c r="AB51" i="1"/>
  <c r="AG51" i="1" s="1"/>
  <c r="AH51" i="1" s="1"/>
  <c r="AB52" i="1"/>
  <c r="AG52" i="1" s="1"/>
  <c r="AH52" i="1" s="1"/>
  <c r="AB53" i="1"/>
  <c r="AG53" i="1" s="1"/>
  <c r="AH53" i="1" s="1"/>
  <c r="AB54" i="1"/>
  <c r="AG54" i="1" s="1"/>
  <c r="AH54" i="1" s="1"/>
  <c r="AB55" i="1"/>
  <c r="AG55" i="1" s="1"/>
  <c r="AH55" i="1" s="1"/>
  <c r="AB56" i="1"/>
  <c r="AG56" i="1" s="1"/>
  <c r="AH56" i="1" s="1"/>
  <c r="AB57" i="1"/>
  <c r="AG57" i="1" s="1"/>
  <c r="AH57" i="1" s="1"/>
  <c r="AB58" i="1"/>
  <c r="AG58" i="1" s="1"/>
  <c r="AH58" i="1" s="1"/>
  <c r="AB59" i="1"/>
  <c r="AG59" i="1" s="1"/>
  <c r="AH59" i="1" s="1"/>
  <c r="AB60" i="1"/>
  <c r="AG60" i="1" s="1"/>
  <c r="AH60" i="1" s="1"/>
  <c r="AB61" i="1"/>
  <c r="AG61" i="1" s="1"/>
  <c r="AH61" i="1" s="1"/>
  <c r="AB62" i="1"/>
  <c r="AG62" i="1" s="1"/>
  <c r="AH62" i="1" s="1"/>
  <c r="AB63" i="1"/>
  <c r="AG63" i="1" s="1"/>
  <c r="AH63" i="1" s="1"/>
  <c r="AB64" i="1"/>
  <c r="AG64" i="1" s="1"/>
  <c r="AH64" i="1" s="1"/>
  <c r="AB65" i="1"/>
  <c r="AG65" i="1" s="1"/>
  <c r="AH65" i="1" s="1"/>
  <c r="AB66" i="1"/>
  <c r="AG66" i="1" s="1"/>
  <c r="AH66" i="1" s="1"/>
  <c r="AB67" i="1"/>
  <c r="AG67" i="1" s="1"/>
  <c r="AH67" i="1" s="1"/>
  <c r="AB68" i="1"/>
  <c r="AG68" i="1" s="1"/>
  <c r="AH68" i="1" s="1"/>
  <c r="AB69" i="1"/>
  <c r="AG69" i="1" s="1"/>
  <c r="AH69" i="1" s="1"/>
  <c r="AB70" i="1"/>
  <c r="AG70" i="1" s="1"/>
  <c r="AH70" i="1" s="1"/>
  <c r="AB71" i="1"/>
  <c r="AG71" i="1" s="1"/>
  <c r="AH71" i="1" s="1"/>
  <c r="AB72" i="1"/>
  <c r="AG72" i="1" s="1"/>
  <c r="AH72" i="1" s="1"/>
  <c r="AB73" i="1"/>
  <c r="AG73" i="1" s="1"/>
  <c r="AH73" i="1" s="1"/>
  <c r="AB74" i="1"/>
  <c r="AG74" i="1" s="1"/>
  <c r="AH74" i="1" s="1"/>
  <c r="AB75" i="1"/>
  <c r="AG75" i="1" s="1"/>
  <c r="AH75" i="1" s="1"/>
  <c r="AB76" i="1"/>
  <c r="AG76" i="1" s="1"/>
  <c r="AH76" i="1" s="1"/>
  <c r="AB77" i="1"/>
  <c r="AG77" i="1" s="1"/>
  <c r="AH77" i="1" s="1"/>
  <c r="AB78" i="1"/>
  <c r="AG78" i="1" s="1"/>
  <c r="AH78" i="1" s="1"/>
  <c r="AB79" i="1"/>
  <c r="AG79" i="1" s="1"/>
  <c r="AH79" i="1" s="1"/>
  <c r="AB80" i="1"/>
  <c r="AG80" i="1" s="1"/>
  <c r="AH80" i="1" s="1"/>
  <c r="AB81" i="1"/>
  <c r="AG81" i="1" s="1"/>
  <c r="AH81" i="1" s="1"/>
  <c r="AB82" i="1"/>
  <c r="AG82" i="1" s="1"/>
  <c r="AH82" i="1" s="1"/>
  <c r="AB83" i="1"/>
  <c r="AG83" i="1" s="1"/>
  <c r="AH83" i="1" s="1"/>
  <c r="AB84" i="1"/>
  <c r="AG84" i="1" s="1"/>
  <c r="AH84" i="1" s="1"/>
  <c r="AB85" i="1"/>
  <c r="AG85" i="1" s="1"/>
  <c r="AH85" i="1" s="1"/>
  <c r="AB86" i="1"/>
  <c r="AG86" i="1" s="1"/>
  <c r="AH86" i="1" s="1"/>
  <c r="AB87" i="1"/>
  <c r="AG87" i="1" s="1"/>
  <c r="AH87" i="1" s="1"/>
  <c r="AB88" i="1"/>
  <c r="AG88" i="1" s="1"/>
  <c r="AH88" i="1" s="1"/>
  <c r="AB89" i="1"/>
  <c r="AG89" i="1" s="1"/>
  <c r="AH89" i="1" s="1"/>
  <c r="AB90" i="1"/>
  <c r="AG90" i="1" s="1"/>
  <c r="AH90" i="1" s="1"/>
  <c r="AB91" i="1"/>
  <c r="AG91" i="1" s="1"/>
  <c r="AH91" i="1" s="1"/>
  <c r="AB92" i="1"/>
  <c r="AG92" i="1" s="1"/>
  <c r="AH92" i="1" s="1"/>
  <c r="AB93" i="1"/>
  <c r="AG93" i="1" s="1"/>
  <c r="AH93" i="1" s="1"/>
  <c r="AB94" i="1"/>
  <c r="AG94" i="1" s="1"/>
  <c r="AH94" i="1" s="1"/>
  <c r="AB95" i="1"/>
  <c r="AG95" i="1" s="1"/>
  <c r="AH95" i="1" s="1"/>
  <c r="AB96" i="1"/>
  <c r="AG96" i="1" s="1"/>
  <c r="AH96" i="1" s="1"/>
  <c r="AB97" i="1"/>
  <c r="AG97" i="1" s="1"/>
  <c r="AH97" i="1" s="1"/>
  <c r="AB98" i="1"/>
  <c r="AG98" i="1" s="1"/>
  <c r="AH98" i="1" s="1"/>
  <c r="AB99" i="1"/>
  <c r="AG99" i="1" s="1"/>
  <c r="AH99" i="1" s="1"/>
  <c r="AB100" i="1"/>
  <c r="AG100" i="1" s="1"/>
  <c r="AH100" i="1" s="1"/>
  <c r="AB101" i="1"/>
  <c r="AG101" i="1" s="1"/>
  <c r="AH101" i="1" s="1"/>
  <c r="AB2" i="1"/>
  <c r="AG2" i="1" s="1"/>
  <c r="AH2" i="1" s="1"/>
  <c r="AA3" i="1"/>
  <c r="AA4" i="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2"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2" i="1"/>
  <c r="V3" i="1"/>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2" i="1"/>
  <c r="W5" i="1"/>
  <c r="W7" i="1"/>
  <c r="W8" i="1"/>
  <c r="W13" i="1"/>
  <c r="W14" i="1"/>
  <c r="W15" i="1"/>
  <c r="W16" i="1"/>
  <c r="W21" i="1"/>
  <c r="W22" i="1"/>
  <c r="W23" i="1"/>
  <c r="W24" i="1"/>
  <c r="W29" i="1"/>
  <c r="W30" i="1"/>
  <c r="W32" i="1"/>
  <c r="W33" i="1"/>
  <c r="W35" i="1"/>
  <c r="W37" i="1"/>
  <c r="W40" i="1"/>
  <c r="W41" i="1"/>
  <c r="W45" i="1"/>
  <c r="W46" i="1"/>
  <c r="W50" i="1"/>
  <c r="W52" i="1"/>
  <c r="W61" i="1"/>
  <c r="W62" i="1"/>
  <c r="W64" i="1"/>
  <c r="W66" i="1"/>
  <c r="W67" i="1"/>
  <c r="W69" i="1"/>
  <c r="W70" i="1"/>
  <c r="W71" i="1"/>
  <c r="W79" i="1"/>
  <c r="W80" i="1"/>
  <c r="W85" i="1"/>
  <c r="W86" i="1"/>
  <c r="W87" i="1"/>
  <c r="W88" i="1"/>
  <c r="W89" i="1"/>
  <c r="W90" i="1"/>
  <c r="W93" i="1"/>
  <c r="W95" i="1"/>
  <c r="W96" i="1"/>
  <c r="W101" i="1"/>
  <c r="X3" i="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2" i="1"/>
  <c r="N3" i="1"/>
  <c r="N4" i="1"/>
  <c r="N5" i="1"/>
  <c r="N6" i="1"/>
  <c r="W6" i="1" s="1"/>
  <c r="N7" i="1"/>
  <c r="N8" i="1"/>
  <c r="N9" i="1"/>
  <c r="N10" i="1"/>
  <c r="N11" i="1"/>
  <c r="N12" i="1"/>
  <c r="N13" i="1"/>
  <c r="N14" i="1"/>
  <c r="N15" i="1"/>
  <c r="N16" i="1"/>
  <c r="N17" i="1"/>
  <c r="N18" i="1"/>
  <c r="N19" i="1"/>
  <c r="N20" i="1"/>
  <c r="N21" i="1"/>
  <c r="N22" i="1"/>
  <c r="N23" i="1"/>
  <c r="N24" i="1"/>
  <c r="N25" i="1"/>
  <c r="AF25" i="1" s="1"/>
  <c r="N26" i="1"/>
  <c r="N27" i="1"/>
  <c r="N28" i="1"/>
  <c r="N29" i="1"/>
  <c r="N30" i="1"/>
  <c r="N31" i="1"/>
  <c r="N32" i="1"/>
  <c r="N33" i="1"/>
  <c r="N34" i="1"/>
  <c r="N35" i="1"/>
  <c r="N36" i="1"/>
  <c r="N37" i="1"/>
  <c r="N38" i="1"/>
  <c r="W38" i="1" s="1"/>
  <c r="N39" i="1"/>
  <c r="N40" i="1"/>
  <c r="N41" i="1"/>
  <c r="N42" i="1"/>
  <c r="N43" i="1"/>
  <c r="N44" i="1"/>
  <c r="N45" i="1"/>
  <c r="N46" i="1"/>
  <c r="N47" i="1"/>
  <c r="AF47" i="1" s="1"/>
  <c r="N48" i="1"/>
  <c r="W48" i="1" s="1"/>
  <c r="N49" i="1"/>
  <c r="AF49" i="1" s="1"/>
  <c r="N50" i="1"/>
  <c r="N51" i="1"/>
  <c r="N52" i="1"/>
  <c r="N53" i="1"/>
  <c r="W53" i="1" s="1"/>
  <c r="N54" i="1"/>
  <c r="W54" i="1" s="1"/>
  <c r="N55" i="1"/>
  <c r="N56" i="1"/>
  <c r="W56" i="1" s="1"/>
  <c r="N57" i="1"/>
  <c r="AF57" i="1" s="1"/>
  <c r="N58" i="1"/>
  <c r="N59" i="1"/>
  <c r="N60" i="1"/>
  <c r="N61" i="1"/>
  <c r="N62" i="1"/>
  <c r="N63" i="1"/>
  <c r="AF63" i="1" s="1"/>
  <c r="N64" i="1"/>
  <c r="N65" i="1"/>
  <c r="AF65" i="1" s="1"/>
  <c r="N66" i="1"/>
  <c r="N67" i="1"/>
  <c r="N68" i="1"/>
  <c r="N69" i="1"/>
  <c r="N70" i="1"/>
  <c r="N71" i="1"/>
  <c r="N72" i="1"/>
  <c r="W72" i="1" s="1"/>
  <c r="N73" i="1"/>
  <c r="N74" i="1"/>
  <c r="N75" i="1"/>
  <c r="N76" i="1"/>
  <c r="N77" i="1"/>
  <c r="W77" i="1" s="1"/>
  <c r="N78" i="1"/>
  <c r="W78" i="1" s="1"/>
  <c r="N79" i="1"/>
  <c r="N80" i="1"/>
  <c r="N81" i="1"/>
  <c r="AF81" i="1" s="1"/>
  <c r="N82" i="1"/>
  <c r="N83" i="1"/>
  <c r="N84" i="1"/>
  <c r="N85" i="1"/>
  <c r="N86" i="1"/>
  <c r="N87" i="1"/>
  <c r="N88" i="1"/>
  <c r="N89" i="1"/>
  <c r="N90" i="1"/>
  <c r="N91" i="1"/>
  <c r="N92" i="1"/>
  <c r="N93" i="1"/>
  <c r="N94" i="1"/>
  <c r="W94" i="1" s="1"/>
  <c r="N95" i="1"/>
  <c r="N96" i="1"/>
  <c r="N97" i="1"/>
  <c r="AF97" i="1" s="1"/>
  <c r="N98" i="1"/>
  <c r="N99" i="1"/>
  <c r="N100" i="1"/>
  <c r="N101" i="1"/>
  <c r="N2" i="1"/>
  <c r="AL33" i="8"/>
  <c r="AF92" i="1" l="1"/>
  <c r="AF84" i="1"/>
  <c r="AF68" i="1"/>
  <c r="AF36" i="1"/>
  <c r="AF99" i="1"/>
  <c r="AF75" i="1"/>
  <c r="AF43" i="1"/>
  <c r="AF27" i="1"/>
  <c r="W3" i="1"/>
  <c r="AF98" i="1"/>
  <c r="AF58" i="1"/>
  <c r="AF42" i="1"/>
  <c r="AF34" i="1"/>
  <c r="AF26" i="1"/>
  <c r="AF18" i="1"/>
  <c r="AF51" i="1"/>
  <c r="AF72" i="1"/>
  <c r="AF56" i="1"/>
  <c r="AF48" i="1"/>
  <c r="AF94" i="1"/>
  <c r="AF78" i="1"/>
  <c r="AF54" i="1"/>
  <c r="AF38" i="1"/>
  <c r="AF6" i="1"/>
  <c r="AF77" i="1"/>
  <c r="AF53" i="1"/>
  <c r="AF3" i="1"/>
  <c r="AF90" i="1"/>
  <c r="AF82" i="1"/>
  <c r="AF74" i="1"/>
  <c r="AF66" i="1"/>
  <c r="AF50" i="1"/>
  <c r="AF10" i="1"/>
  <c r="AF89" i="1"/>
  <c r="AF73" i="1"/>
  <c r="AF41" i="1"/>
  <c r="AF33" i="1"/>
  <c r="AF17" i="1"/>
  <c r="AF9" i="1"/>
  <c r="AF96" i="1"/>
  <c r="AF88" i="1"/>
  <c r="AF80" i="1"/>
  <c r="AF64" i="1"/>
  <c r="AF40" i="1"/>
  <c r="AF32" i="1"/>
  <c r="AF24" i="1"/>
  <c r="AF16" i="1"/>
  <c r="AF8" i="1"/>
  <c r="AF95" i="1"/>
  <c r="AF87" i="1"/>
  <c r="AF79" i="1"/>
  <c r="AF71" i="1"/>
  <c r="AF55" i="1"/>
  <c r="AF39" i="1"/>
  <c r="AF31" i="1"/>
  <c r="AF23" i="1"/>
  <c r="AF15" i="1"/>
  <c r="AF7" i="1"/>
  <c r="AF2" i="1"/>
  <c r="AF86" i="1"/>
  <c r="AF70" i="1"/>
  <c r="AF62" i="1"/>
  <c r="AF46" i="1"/>
  <c r="AF30" i="1"/>
  <c r="AF22" i="1"/>
  <c r="AF14" i="1"/>
  <c r="AF5" i="1"/>
  <c r="AF101" i="1"/>
  <c r="AF93" i="1"/>
  <c r="AF85" i="1"/>
  <c r="AF69" i="1"/>
  <c r="AF61" i="1"/>
  <c r="AF45" i="1"/>
  <c r="AF37" i="1"/>
  <c r="AF29" i="1"/>
  <c r="AF21" i="1"/>
  <c r="AF13" i="1"/>
  <c r="AF4" i="1"/>
  <c r="AF100" i="1"/>
  <c r="AF76" i="1"/>
  <c r="AF60" i="1"/>
  <c r="AF52" i="1"/>
  <c r="AF44" i="1"/>
  <c r="AF28" i="1"/>
  <c r="AF20" i="1"/>
  <c r="AF12" i="1"/>
  <c r="AF91" i="1"/>
  <c r="AF83" i="1"/>
  <c r="AF67" i="1"/>
  <c r="AF59" i="1"/>
  <c r="AF35" i="1"/>
  <c r="AF19" i="1"/>
  <c r="AF11" i="1"/>
  <c r="Y96" i="1"/>
  <c r="Y88" i="1"/>
  <c r="Y80" i="1"/>
  <c r="Y72" i="1"/>
  <c r="Y64" i="1"/>
  <c r="Y56" i="1"/>
  <c r="Y48" i="1"/>
  <c r="Y40" i="1"/>
  <c r="Y32" i="1"/>
  <c r="Y24" i="1"/>
  <c r="Y16" i="1"/>
  <c r="Y8" i="1"/>
  <c r="Y98" i="1"/>
  <c r="Y90" i="1"/>
  <c r="Y82" i="1"/>
  <c r="Y74" i="1"/>
  <c r="Y66" i="1"/>
  <c r="Y58" i="1"/>
  <c r="Y50" i="1"/>
  <c r="Y42" i="1"/>
  <c r="Y34" i="1"/>
  <c r="Y26" i="1"/>
  <c r="Y18" i="1"/>
  <c r="Y10" i="1"/>
  <c r="Y97" i="1"/>
  <c r="Y89" i="1"/>
  <c r="Y81" i="1"/>
  <c r="Y73" i="1"/>
  <c r="Y65" i="1"/>
  <c r="Y57" i="1"/>
  <c r="Y49" i="1"/>
  <c r="Y41" i="1"/>
  <c r="Y33" i="1"/>
  <c r="Y25" i="1"/>
  <c r="Y17" i="1"/>
  <c r="Y9" i="1"/>
  <c r="Y95" i="1"/>
  <c r="Y87" i="1"/>
  <c r="Y79" i="1"/>
  <c r="Y71" i="1"/>
  <c r="Y63" i="1"/>
  <c r="Y55" i="1"/>
  <c r="Y47" i="1"/>
  <c r="Y39" i="1"/>
  <c r="Y31" i="1"/>
  <c r="Y23" i="1"/>
  <c r="Y15" i="1"/>
  <c r="Y7" i="1"/>
  <c r="Y2" i="1"/>
  <c r="Y94" i="1"/>
  <c r="Y86" i="1"/>
  <c r="Y78" i="1"/>
  <c r="Y70" i="1"/>
  <c r="Y62" i="1"/>
  <c r="Y54" i="1"/>
  <c r="Y46" i="1"/>
  <c r="Y38" i="1"/>
  <c r="Y30" i="1"/>
  <c r="Y22" i="1"/>
  <c r="Y14" i="1"/>
  <c r="Y6" i="1"/>
  <c r="Y101" i="1"/>
  <c r="Y93" i="1"/>
  <c r="Y85" i="1"/>
  <c r="Y77" i="1"/>
  <c r="Y69" i="1"/>
  <c r="Y61" i="1"/>
  <c r="Y53" i="1"/>
  <c r="Y45" i="1"/>
  <c r="Y37" i="1"/>
  <c r="Y29" i="1"/>
  <c r="Y21" i="1"/>
  <c r="Y13" i="1"/>
  <c r="Y5" i="1"/>
  <c r="Y100" i="1"/>
  <c r="Y92" i="1"/>
  <c r="Y84" i="1"/>
  <c r="Y76" i="1"/>
  <c r="Y68" i="1"/>
  <c r="Y60" i="1"/>
  <c r="Y52" i="1"/>
  <c r="Y44" i="1"/>
  <c r="Y36" i="1"/>
  <c r="Y28" i="1"/>
  <c r="Y20" i="1"/>
  <c r="Y12" i="1"/>
  <c r="Y4" i="1"/>
  <c r="Y99" i="1"/>
  <c r="Y91" i="1"/>
  <c r="Y83" i="1"/>
  <c r="Y75" i="1"/>
  <c r="Y67" i="1"/>
  <c r="Y59" i="1"/>
  <c r="Y51" i="1"/>
  <c r="Y43" i="1"/>
  <c r="Y35" i="1"/>
  <c r="Y27" i="1"/>
  <c r="Y19" i="1"/>
  <c r="Y11" i="1"/>
  <c r="Y3" i="1"/>
  <c r="W99" i="1"/>
  <c r="W75" i="1"/>
  <c r="W51" i="1"/>
  <c r="W43" i="1"/>
  <c r="W27" i="1"/>
  <c r="W97" i="1"/>
  <c r="W57" i="1"/>
  <c r="W25" i="1"/>
  <c r="W63" i="1"/>
  <c r="W47" i="1"/>
  <c r="W49" i="1"/>
  <c r="W81" i="1"/>
  <c r="W92" i="1"/>
  <c r="W84" i="1"/>
  <c r="W68" i="1"/>
  <c r="W36" i="1"/>
  <c r="W65" i="1"/>
  <c r="W98" i="1"/>
  <c r="W58" i="1"/>
  <c r="W42" i="1"/>
  <c r="W34" i="1"/>
  <c r="W26" i="1"/>
  <c r="W18" i="1"/>
  <c r="AA17"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<sst xmlns="http://schemas.openxmlformats.org/spreadsheetml/2006/main" count="1190" uniqueCount="369">
  <si>
    <t>Order Date</t>
  </si>
  <si>
    <t>Delivery Date</t>
  </si>
  <si>
    <t>Customer ID</t>
  </si>
  <si>
    <t>Product ID</t>
  </si>
  <si>
    <t>Region</t>
  </si>
  <si>
    <t>Sale Price/Unit</t>
  </si>
  <si>
    <t>Quantity</t>
  </si>
  <si>
    <t>Total Amount</t>
  </si>
  <si>
    <t>Payment Method</t>
  </si>
  <si>
    <t>Delivery Status</t>
  </si>
  <si>
    <t>Fulfillment Partner</t>
  </si>
  <si>
    <t>ORD0001</t>
  </si>
  <si>
    <t>CUST021</t>
  </si>
  <si>
    <t>PROD012</t>
  </si>
  <si>
    <t>North</t>
  </si>
  <si>
    <t>Apple Pay</t>
  </si>
  <si>
    <t>Cancelled</t>
  </si>
  <si>
    <t>DHL</t>
  </si>
  <si>
    <t>ORD0002</t>
  </si>
  <si>
    <t>CUST029</t>
  </si>
  <si>
    <t>PROD018</t>
  </si>
  <si>
    <t>East</t>
  </si>
  <si>
    <t>Credit Card</t>
  </si>
  <si>
    <t>Delivered</t>
  </si>
  <si>
    <t>ORD0003</t>
  </si>
  <si>
    <t>PROD013</t>
  </si>
  <si>
    <t>South</t>
  </si>
  <si>
    <t>In Transit</t>
  </si>
  <si>
    <t>USPS</t>
  </si>
  <si>
    <t>ORD0004</t>
  </si>
  <si>
    <t>CUST044</t>
  </si>
  <si>
    <t>PayPal</t>
  </si>
  <si>
    <t>UPS</t>
  </si>
  <si>
    <t>ORD0005</t>
  </si>
  <si>
    <t>CUST027</t>
  </si>
  <si>
    <t>PROD010</t>
  </si>
  <si>
    <t>Amazon Logistics</t>
  </si>
  <si>
    <t>ORD0006</t>
  </si>
  <si>
    <t>CUST009</t>
  </si>
  <si>
    <t>Amazon Pay</t>
  </si>
  <si>
    <t>ORD0007</t>
  </si>
  <si>
    <t>CUST042</t>
  </si>
  <si>
    <t>PROD020</t>
  </si>
  <si>
    <t>Central</t>
  </si>
  <si>
    <t>Debit Card</t>
  </si>
  <si>
    <t>ORD0008</t>
  </si>
  <si>
    <t>CUST019</t>
  </si>
  <si>
    <t>PROD021</t>
  </si>
  <si>
    <t>West</t>
  </si>
  <si>
    <t>ORD0009</t>
  </si>
  <si>
    <t>CUST013</t>
  </si>
  <si>
    <t>PROD019</t>
  </si>
  <si>
    <t>ORD0010</t>
  </si>
  <si>
    <t>PROD003</t>
  </si>
  <si>
    <t>ORD0011</t>
  </si>
  <si>
    <t>CUST046</t>
  </si>
  <si>
    <t>PROD014</t>
  </si>
  <si>
    <t>ORD0012</t>
  </si>
  <si>
    <t>CUST045</t>
  </si>
  <si>
    <t>FedEx</t>
  </si>
  <si>
    <t>ORD0013</t>
  </si>
  <si>
    <t>CUST023</t>
  </si>
  <si>
    <t>PROD006</t>
  </si>
  <si>
    <t>ORD0014</t>
  </si>
  <si>
    <t>CUST033</t>
  </si>
  <si>
    <t>PROD017</t>
  </si>
  <si>
    <t>ORD0015</t>
  </si>
  <si>
    <t>PROD005</t>
  </si>
  <si>
    <t>ORD0016</t>
  </si>
  <si>
    <t>CUST047</t>
  </si>
  <si>
    <t>ORD0017</t>
  </si>
  <si>
    <t>PROD015</t>
  </si>
  <si>
    <t>ORD0018</t>
  </si>
  <si>
    <t>CUST011</t>
  </si>
  <si>
    <t>PROD008</t>
  </si>
  <si>
    <t>ORD0019</t>
  </si>
  <si>
    <t>CUST041</t>
  </si>
  <si>
    <t>ORD0020</t>
  </si>
  <si>
    <t>CUST025</t>
  </si>
  <si>
    <t>PROD001</t>
  </si>
  <si>
    <t>ORD0021</t>
  </si>
  <si>
    <t>ORD0022</t>
  </si>
  <si>
    <t>ORD0023</t>
  </si>
  <si>
    <t>CUST016</t>
  </si>
  <si>
    <t>ORD0024</t>
  </si>
  <si>
    <t>CUST028</t>
  </si>
  <si>
    <t>ORD0025</t>
  </si>
  <si>
    <t>CUST040</t>
  </si>
  <si>
    <t>PROD002</t>
  </si>
  <si>
    <t>ORD0026</t>
  </si>
  <si>
    <t>PROD022</t>
  </si>
  <si>
    <t>ORD0027</t>
  </si>
  <si>
    <t>CUST018</t>
  </si>
  <si>
    <t>ORD0028</t>
  </si>
  <si>
    <t>ORD0029</t>
  </si>
  <si>
    <t>CUST007</t>
  </si>
  <si>
    <t>ORD0030</t>
  </si>
  <si>
    <t>CUST008</t>
  </si>
  <si>
    <t>ORD0031</t>
  </si>
  <si>
    <t>CUST014</t>
  </si>
  <si>
    <t>ORD0032</t>
  </si>
  <si>
    <t>CUST037</t>
  </si>
  <si>
    <t>PROD009</t>
  </si>
  <si>
    <t>ORD0033</t>
  </si>
  <si>
    <t>ORD0034</t>
  </si>
  <si>
    <t>ORD0035</t>
  </si>
  <si>
    <t>CUST032</t>
  </si>
  <si>
    <t>PROD011</t>
  </si>
  <si>
    <t>ORD0036</t>
  </si>
  <si>
    <t>PROD016</t>
  </si>
  <si>
    <t>ORD0037</t>
  </si>
  <si>
    <t>ORD0038</t>
  </si>
  <si>
    <t>PROD007</t>
  </si>
  <si>
    <t>ORD0039</t>
  </si>
  <si>
    <t>CUST024</t>
  </si>
  <si>
    <t>ORD0040</t>
  </si>
  <si>
    <t>CUST006</t>
  </si>
  <si>
    <t>PROD004</t>
  </si>
  <si>
    <t>ORD0041</t>
  </si>
  <si>
    <t>CUST001</t>
  </si>
  <si>
    <t>ORD0042</t>
  </si>
  <si>
    <t>ORD0043</t>
  </si>
  <si>
    <t>ORD0044</t>
  </si>
  <si>
    <t>ORD0045</t>
  </si>
  <si>
    <t>ORD0046</t>
  </si>
  <si>
    <t>CUST039</t>
  </si>
  <si>
    <t>ORD0047</t>
  </si>
  <si>
    <t>ORD0048</t>
  </si>
  <si>
    <t>ORD0049</t>
  </si>
  <si>
    <t>CUST026</t>
  </si>
  <si>
    <t>ORD0050</t>
  </si>
  <si>
    <t>ORD0051</t>
  </si>
  <si>
    <t>ORD0052</t>
  </si>
  <si>
    <t>ORD0053</t>
  </si>
  <si>
    <t>ORD0054</t>
  </si>
  <si>
    <t>ORD0055</t>
  </si>
  <si>
    <t>ORD0056</t>
  </si>
  <si>
    <t>CUST017</t>
  </si>
  <si>
    <t>ORD0057</t>
  </si>
  <si>
    <t>ORD0058</t>
  </si>
  <si>
    <t>ORD0059</t>
  </si>
  <si>
    <t>CUST003</t>
  </si>
  <si>
    <t>ORD0060</t>
  </si>
  <si>
    <t>ORD0061</t>
  </si>
  <si>
    <t>CUST035</t>
  </si>
  <si>
    <t>ORD0062</t>
  </si>
  <si>
    <t>CUST022</t>
  </si>
  <si>
    <t>ORD0063</t>
  </si>
  <si>
    <t>CUST004</t>
  </si>
  <si>
    <t>ORD0064</t>
  </si>
  <si>
    <t>CUST048</t>
  </si>
  <si>
    <t>ORD0065</t>
  </si>
  <si>
    <t>ORD0066</t>
  </si>
  <si>
    <t>ORD0067</t>
  </si>
  <si>
    <t>CUST050</t>
  </si>
  <si>
    <t>ORD0068</t>
  </si>
  <si>
    <t>ORD0069</t>
  </si>
  <si>
    <t>ORD0070</t>
  </si>
  <si>
    <t>ORD0071</t>
  </si>
  <si>
    <t>ORD0072</t>
  </si>
  <si>
    <t>ORD0073</t>
  </si>
  <si>
    <t>ORD0074</t>
  </si>
  <si>
    <t>ORD0075</t>
  </si>
  <si>
    <t>ORD0076</t>
  </si>
  <si>
    <t>ORD0077</t>
  </si>
  <si>
    <t>ORD0078</t>
  </si>
  <si>
    <t>ORD0079</t>
  </si>
  <si>
    <t>ORD0080</t>
  </si>
  <si>
    <t>ORD0081</t>
  </si>
  <si>
    <t>ORD0082</t>
  </si>
  <si>
    <t>ORD0083</t>
  </si>
  <si>
    <t>ORD0084</t>
  </si>
  <si>
    <t>CUST015</t>
  </si>
  <si>
    <t>ORD0085</t>
  </si>
  <si>
    <t>ORD0086</t>
  </si>
  <si>
    <t>ORD0087</t>
  </si>
  <si>
    <t>CUST043</t>
  </si>
  <si>
    <t>ORD0088</t>
  </si>
  <si>
    <t>ORD0089</t>
  </si>
  <si>
    <t>ORD0090</t>
  </si>
  <si>
    <t>ORD0091</t>
  </si>
  <si>
    <t>CUST031</t>
  </si>
  <si>
    <t>ORD0092</t>
  </si>
  <si>
    <t>ORD0093</t>
  </si>
  <si>
    <t>CUST036</t>
  </si>
  <si>
    <t>ORD0094</t>
  </si>
  <si>
    <t>ORD0095</t>
  </si>
  <si>
    <t>ORD0096</t>
  </si>
  <si>
    <t>ORD0097</t>
  </si>
  <si>
    <t>ORD0098</t>
  </si>
  <si>
    <t>ORD0099</t>
  </si>
  <si>
    <t>CUST034</t>
  </si>
  <si>
    <t>ORD0100</t>
  </si>
  <si>
    <t>Product Name</t>
  </si>
  <si>
    <t>Category</t>
  </si>
  <si>
    <t>Cost Price</t>
  </si>
  <si>
    <t>Description</t>
  </si>
  <si>
    <t>Smartphone</t>
  </si>
  <si>
    <t>Electronics</t>
  </si>
  <si>
    <t>Latest model with 5G, dual SIM, and OLED display</t>
  </si>
  <si>
    <t>Action Figure</t>
  </si>
  <si>
    <t>Toys</t>
  </si>
  <si>
    <t>Collectible superhero action figure for ages 8+</t>
  </si>
  <si>
    <t>Cookware Set</t>
  </si>
  <si>
    <t>Home</t>
  </si>
  <si>
    <t>Non-stick 5-piece cookware set for daily use</t>
  </si>
  <si>
    <t>Leg Set</t>
  </si>
  <si>
    <t>300-piece creative building block toy set</t>
  </si>
  <si>
    <t>T-Shirt</t>
  </si>
  <si>
    <t>Fashion</t>
  </si>
  <si>
    <t>Cotton t-shirt, available in multiple colors</t>
  </si>
  <si>
    <t>Shoes</t>
  </si>
  <si>
    <t>Casual wear shoes for men and women</t>
  </si>
  <si>
    <t>Puzzle</t>
  </si>
  <si>
    <t>1000-piece jigsaw puzzle</t>
  </si>
  <si>
    <t>Textbook</t>
  </si>
  <si>
    <t>Books</t>
  </si>
  <si>
    <t>University-level textbook on computer science</t>
  </si>
  <si>
    <t>Magazine</t>
  </si>
  <si>
    <t>Monthly lifestyle magazine</t>
  </si>
  <si>
    <t>Jeans</t>
  </si>
  <si>
    <t>Slim fit denim jeans with stretch</t>
  </si>
  <si>
    <t>Headphones</t>
  </si>
  <si>
    <t>Wireless noise-cancelling over-ear headphones</t>
  </si>
  <si>
    <t>Lamp</t>
  </si>
  <si>
    <t>LED desk lamp with dimmable light</t>
  </si>
  <si>
    <t>Vacuum Cleaner</t>
  </si>
  <si>
    <t>Portable cordless vacuum cleaner</t>
  </si>
  <si>
    <t>Smartwatch</t>
  </si>
  <si>
    <t>Fitness-focused smartwatch with heart rate monitoring</t>
  </si>
  <si>
    <t>Novel</t>
  </si>
  <si>
    <t>Best-selling fiction novel</t>
  </si>
  <si>
    <t>Cookware Set Pro</t>
  </si>
  <si>
    <t>Premium 10-piece stainless steel cookware collection</t>
  </si>
  <si>
    <t>Gaming Mouse</t>
  </si>
  <si>
    <t>High DPI gaming mouse with RGB lighting</t>
  </si>
  <si>
    <t>Doll House</t>
  </si>
  <si>
    <t>Wooden doll house with accessories</t>
  </si>
  <si>
    <t>Formal Shirt</t>
  </si>
  <si>
    <t>Long-sleeve formal shirt for office wear</t>
  </si>
  <si>
    <t>Bluetooth Speaker</t>
  </si>
  <si>
    <t>Portable speaker with deep bass and 12h battery life</t>
  </si>
  <si>
    <t>Wall Clock</t>
  </si>
  <si>
    <t>Silent quartz wall clock with modern design</t>
  </si>
  <si>
    <t>Backpack</t>
  </si>
  <si>
    <t>Waterproof backpack with laptop compartment</t>
  </si>
  <si>
    <t>Sales Target</t>
  </si>
  <si>
    <t>Customer Name</t>
  </si>
  <si>
    <t>Customer Type</t>
  </si>
  <si>
    <t>City</t>
  </si>
  <si>
    <t>State</t>
  </si>
  <si>
    <t>James Miller</t>
  </si>
  <si>
    <t>Business</t>
  </si>
  <si>
    <t>New York</t>
  </si>
  <si>
    <t>CUST002</t>
  </si>
  <si>
    <t>Emily Johnson</t>
  </si>
  <si>
    <t>Prime</t>
  </si>
  <si>
    <t>Seattle</t>
  </si>
  <si>
    <t>Washington</t>
  </si>
  <si>
    <t>Ethan Davis</t>
  </si>
  <si>
    <t>Austin</t>
  </si>
  <si>
    <t>Texas</t>
  </si>
  <si>
    <t>Noah Wilson</t>
  </si>
  <si>
    <t>San Francisco</t>
  </si>
  <si>
    <t>California</t>
  </si>
  <si>
    <t>CUST005</t>
  </si>
  <si>
    <t>Olivia Martinez</t>
  </si>
  <si>
    <t>Ava Robinson</t>
  </si>
  <si>
    <t>Chicago</t>
  </si>
  <si>
    <t>Illinois</t>
  </si>
  <si>
    <t>Liam Walker</t>
  </si>
  <si>
    <t>Harper Young</t>
  </si>
  <si>
    <t>Dallas</t>
  </si>
  <si>
    <t>Jackson Allen</t>
  </si>
  <si>
    <t>CUST010</t>
  </si>
  <si>
    <t>Charlotte Harris</t>
  </si>
  <si>
    <t>Mason Hall</t>
  </si>
  <si>
    <t>Miami</t>
  </si>
  <si>
    <t>Florida</t>
  </si>
  <si>
    <t>CUST012</t>
  </si>
  <si>
    <t>Individual</t>
  </si>
  <si>
    <t>Phoenix</t>
  </si>
  <si>
    <t>Arizona</t>
  </si>
  <si>
    <t>Ava White</t>
  </si>
  <si>
    <t>Elijah Lewis</t>
  </si>
  <si>
    <t>Emma King</t>
  </si>
  <si>
    <t>Grace Scott</t>
  </si>
  <si>
    <t>CUST020</t>
  </si>
  <si>
    <t>Benjamin Wright</t>
  </si>
  <si>
    <t>Zoe Mitchell</t>
  </si>
  <si>
    <t>Charlotte Reed</t>
  </si>
  <si>
    <t>Scarlett Murphy</t>
  </si>
  <si>
    <t>Hazel Brooks</t>
  </si>
  <si>
    <t>Lily Bennett</t>
  </si>
  <si>
    <t>CUST030</t>
  </si>
  <si>
    <t>Mason Collins</t>
  </si>
  <si>
    <t>Luke Gray</t>
  </si>
  <si>
    <t>Hazel Rivera</t>
  </si>
  <si>
    <t>Lily Simmons</t>
  </si>
  <si>
    <t>Scarlett Adams</t>
  </si>
  <si>
    <t>CUST038</t>
  </si>
  <si>
    <t>Luke Torres</t>
  </si>
  <si>
    <t>Logan Ramirez</t>
  </si>
  <si>
    <t>Benjamin Clark</t>
  </si>
  <si>
    <t>Jacob Price</t>
  </si>
  <si>
    <t>Lily Reed</t>
  </si>
  <si>
    <t>Grace Ward</t>
  </si>
  <si>
    <t>CUST049</t>
  </si>
  <si>
    <t>Hazel Gray</t>
  </si>
  <si>
    <t>Cancel data</t>
  </si>
  <si>
    <t>Delivery time</t>
  </si>
  <si>
    <t>Product name</t>
  </si>
  <si>
    <t>Cancelled order</t>
  </si>
  <si>
    <t>Amount of delivered</t>
  </si>
  <si>
    <t>Product category</t>
  </si>
  <si>
    <t>Column1</t>
  </si>
  <si>
    <t>Column2</t>
  </si>
  <si>
    <t>Column4</t>
  </si>
  <si>
    <t>Column5</t>
  </si>
  <si>
    <t>Cancel Date7</t>
  </si>
  <si>
    <t>Column8</t>
  </si>
  <si>
    <t>Column9</t>
  </si>
  <si>
    <t>Grand Total</t>
  </si>
  <si>
    <t>Sum of Total Amount</t>
  </si>
  <si>
    <t>Column Labels</t>
  </si>
  <si>
    <t>Customer name</t>
  </si>
  <si>
    <t>Count of Order ID</t>
  </si>
  <si>
    <t>Delivery performance</t>
  </si>
  <si>
    <t>Average of Delivery time</t>
  </si>
  <si>
    <t>Regions</t>
  </si>
  <si>
    <r>
      <t xml:space="preserve">            </t>
    </r>
    <r>
      <rPr>
        <b/>
        <sz val="20"/>
        <color theme="1"/>
        <rFont val="Calibri"/>
        <family val="2"/>
        <scheme val="minor"/>
      </rPr>
      <t>PIVOT TABLE OF REGION WISE &amp; PRODUCT WISE COUNT OF SALES</t>
    </r>
  </si>
  <si>
    <t>PIVOT TABLE OF COUNT OF ORDER ID DELIVERY STATUS WISE</t>
  </si>
  <si>
    <t>PIVOT TABLE OF REGIONS WITH AVERAGE DELIVERY TIME</t>
  </si>
  <si>
    <t>Cancellation rate</t>
  </si>
  <si>
    <t>Cancelled order no.</t>
  </si>
  <si>
    <t>Order date2</t>
  </si>
  <si>
    <t>Delivery date3</t>
  </si>
  <si>
    <t>Payment method4</t>
  </si>
  <si>
    <t>Delivery Status5</t>
  </si>
  <si>
    <t>Fulfillment Partner6</t>
  </si>
  <si>
    <t>Count of Cancellation rate</t>
  </si>
  <si>
    <t>Count of Effective sales</t>
  </si>
  <si>
    <t>PIVOT TABLE OF REGIONS WISE CANCELLATION RATE AND EFFECTIVE SALES</t>
  </si>
  <si>
    <t>Row Labels</t>
  </si>
  <si>
    <t>Jan</t>
  </si>
  <si>
    <t>Feb</t>
  </si>
  <si>
    <t>Mar</t>
  </si>
  <si>
    <t>Apr</t>
  </si>
  <si>
    <t>May</t>
  </si>
  <si>
    <t>Jun</t>
  </si>
  <si>
    <t>Jul</t>
  </si>
  <si>
    <t>Aug</t>
  </si>
  <si>
    <t>Sep</t>
  </si>
  <si>
    <t>Oct</t>
  </si>
  <si>
    <t>Nov</t>
  </si>
  <si>
    <t>Dec</t>
  </si>
  <si>
    <t>PIVOT TABLE OF MONTHLY TOTAL SALES</t>
  </si>
  <si>
    <t>Sum of Sale Price/Unit</t>
  </si>
  <si>
    <t>PIVOT TABLE OF CATEGORY WISE SUM OF SALE PRICE PER UNIT</t>
  </si>
  <si>
    <t>SALES AND DELIVERY PERFORMANCE DASHBOARD</t>
  </si>
  <si>
    <t>fast</t>
  </si>
  <si>
    <t>cancelled</t>
  </si>
  <si>
    <t>slow</t>
  </si>
  <si>
    <t xml:space="preserve"> 1. Most successful product category in terms of revenue is “Electronics”.</t>
  </si>
  <si>
    <t xml:space="preserve"> 2. “North region” has the highest order cancellation rate</t>
  </si>
  <si>
    <t>3. 11 orders were delivered in two days</t>
  </si>
  <si>
    <t xml:space="preserve"> 4. The “XLOOKUP” simplifies every possible hurdle during the cross-sheet analysis</t>
  </si>
  <si>
    <t>5. To improve delivery performance co-ordinate with courier service and try to deliver the product within two days.</t>
  </si>
  <si>
    <t>BRAINSTORMING REFLECTION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</si>
</sst>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Calibri"/>
      <family val="2"/>
      <scheme val="minor"/>
    </font>
    <font>
      <b/>
      <sz val="11"/>
      <color theme="1"/>
      <name val="Calibri"/>
    </font>
    <font>
      <sz val="11"/>
      <color theme="1"/>
      <name val="Calibri"/>
    </font>
    <font>
      <sz val="11"/>
      <color theme="1"/>
      <name val="Calibri"/>
      <scheme val="minor"/>
    </font>
    <font>
      <b/>
      <sz val="11"/>
      <color theme="0"/>
      <name val="Calibri"/>
      <family val="2"/>
      <scheme val="minor"/>
    </font>
    <font>
      <sz val="11"/>
      <color theme="1"/>
      <name val="Calibri"/>
      <family val="2"/>
    </font>
    <font>
      <sz val="11"/>
      <color theme="1"/>
      <name val="Tahoma"/>
      <family val="2"/>
    </font>
    <font>
      <b/>
      <sz val="11"/>
      <color theme="0"/>
      <name val="Calibri"/>
      <family val="2"/>
    </font>
    <font>
      <b/>
      <sz val="20"/>
      <color theme="1"/>
      <name val="Calibri"/>
      <family val="2"/>
      <scheme val="minor"/>
    </font>
    <font>
      <sz val="20"/>
      <color theme="1"/>
      <name val="Calibri"/>
      <family val="2"/>
      <scheme val="minor"/>
    </font>
    <font>
      <b/>
      <sz val="11"/>
      <color theme="1"/>
      <name val="Calibri"/>
      <family val="2"/>
      <scheme val="minor"/>
    </font>
    <font>
      <sz val="24"/>
      <color theme="1"/>
      <name val="Calibri"/>
      <family val="2"/>
      <scheme val="minor"/>
    </font>
    <font>
      <b/>
      <sz val="36"/>
      <color theme="9" tint="-0.499984740745262"/>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5" tint="0.39997558519241921"/>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theme="4" tint="0.39997558519241921"/>
      </top>
      <bottom/>
      <diagonal/>
    </border>
    <border>
      <left/>
      <right/>
      <top style="thin">
        <color theme="4" tint="0.39997558519241921"/>
      </top>
      <bottom style="thin">
        <color theme="4" tint="0.39997558519241921"/>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theme="4" tint="0.39997558519241921"/>
      </top>
      <bottom/>
      <diagonal/>
    </border>
    <border>
      <left/>
      <right style="thin">
        <color theme="4" tint="0.39997558519241921"/>
      </right>
      <top style="thin">
        <color theme="4" tint="0.39997558519241921"/>
      </top>
      <bottom/>
      <diagonal/>
    </border>
    <border>
      <left style="thin">
        <color rgb="FF000000"/>
      </left>
      <right/>
      <top style="thin">
        <color theme="4" tint="0.39997558519241921"/>
      </top>
      <bottom style="thin">
        <color theme="4" tint="0.39997558519241921"/>
      </bottom>
      <diagonal/>
    </border>
    <border>
      <left/>
      <right/>
      <top style="thin">
        <color rgb="FF000000"/>
      </top>
      <bottom/>
      <diagonal/>
    </border>
    <border>
      <left/>
      <right/>
      <top style="thin">
        <color rgb="FF000000"/>
      </top>
      <bottom style="thin">
        <color rgb="FF000000"/>
      </bottom>
      <diagonal/>
    </border>
  </borders>
  <cellStyleXfs count="1">
    <xf numFmtId="0" fontId="0" fillId="0" borderId="0"/>
  </cellStyleXfs>
  <cellXfs count="85">
    <xf numFmtId="0" fontId="0" fillId="0" borderId="0" xfId="0" applyFont="1" applyAlignment="1"/>
    <xf numFmtId="0" fontId="3" fillId="0" borderId="0" xfId="0" applyFont="1" applyAlignment="1">
      <alignment horizontal="left"/>
    </xf>
    <xf numFmtId="0" fontId="3" fillId="0" borderId="0" xfId="0" applyFont="1" applyAlignment="1">
      <alignment horizontal="right"/>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4" fillId="0" borderId="0" xfId="0" applyFont="1" applyAlignment="1">
      <alignment vertical="center"/>
    </xf>
    <xf numFmtId="0" fontId="0" fillId="0" borderId="0" xfId="0" applyFont="1" applyAlignment="1">
      <alignment horizontal="center"/>
    </xf>
    <xf numFmtId="14" fontId="0" fillId="0" borderId="0" xfId="0" applyNumberFormat="1" applyFont="1" applyAlignment="1">
      <alignment horizontal="center"/>
    </xf>
    <xf numFmtId="2" fontId="3" fillId="0" borderId="0" xfId="0" applyNumberFormat="1" applyFont="1" applyAlignment="1">
      <alignment horizontal="center"/>
    </xf>
    <xf numFmtId="2" fontId="0" fillId="0" borderId="0" xfId="0" applyNumberFormat="1" applyFont="1" applyAlignment="1">
      <alignment horizontal="center"/>
    </xf>
    <xf numFmtId="0" fontId="3" fillId="0" borderId="0" xfId="0" applyFont="1" applyAlignment="1">
      <alignment horizontal="center"/>
    </xf>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right" vertical="center" wrapText="1"/>
    </xf>
    <xf numFmtId="0" fontId="2"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right" vertical="center" wrapText="1"/>
    </xf>
    <xf numFmtId="0" fontId="3" fillId="0" borderId="11" xfId="0" applyFont="1" applyBorder="1" applyAlignment="1">
      <alignment horizontal="left" vertical="center" wrapText="1"/>
    </xf>
    <xf numFmtId="0" fontId="0" fillId="0" borderId="0" xfId="0" applyNumberFormat="1" applyFont="1" applyAlignment="1">
      <alignment horizontal="center"/>
    </xf>
    <xf numFmtId="0" fontId="1" fillId="0" borderId="4" xfId="0" applyFont="1" applyBorder="1"/>
    <xf numFmtId="0" fontId="7" fillId="0" borderId="0" xfId="0" applyFont="1" applyAlignment="1">
      <alignment horizontal="center"/>
    </xf>
    <xf numFmtId="0" fontId="8" fillId="3" borderId="11" xfId="0" applyFont="1" applyFill="1" applyBorder="1" applyAlignment="1">
      <alignment horizontal="center" vertical="center"/>
    </xf>
    <xf numFmtId="2" fontId="8" fillId="3" borderId="11" xfId="0" applyNumberFormat="1" applyFont="1" applyFill="1" applyBorder="1" applyAlignment="1">
      <alignment horizontal="center" vertical="center"/>
    </xf>
    <xf numFmtId="0" fontId="8" fillId="3" borderId="11" xfId="0" applyFont="1" applyFill="1" applyBorder="1" applyAlignment="1">
      <alignment horizontal="left" vertical="center"/>
    </xf>
    <xf numFmtId="0" fontId="5" fillId="3" borderId="12" xfId="0" applyFont="1" applyFill="1" applyBorder="1"/>
    <xf numFmtId="0" fontId="5" fillId="3" borderId="3" xfId="0" applyFont="1" applyFill="1" applyBorder="1"/>
    <xf numFmtId="0" fontId="5" fillId="3" borderId="3" xfId="0" applyFont="1" applyFill="1" applyBorder="1" applyAlignment="1"/>
    <xf numFmtId="14" fontId="5" fillId="3" borderId="3" xfId="0" applyNumberFormat="1" applyFont="1" applyFill="1" applyBorder="1" applyAlignment="1">
      <alignment horizontal="center"/>
    </xf>
    <xf numFmtId="0" fontId="5" fillId="3" borderId="3" xfId="0" applyFont="1" applyFill="1" applyBorder="1" applyAlignment="1">
      <alignment horizontal="center"/>
    </xf>
    <xf numFmtId="0" fontId="5" fillId="3" borderId="13" xfId="0" applyFont="1" applyFill="1" applyBorder="1" applyAlignment="1">
      <alignment horizontal="center"/>
    </xf>
    <xf numFmtId="0" fontId="6" fillId="2" borderId="11" xfId="0" applyFont="1" applyFill="1" applyBorder="1" applyAlignment="1">
      <alignment horizontal="center" vertical="center"/>
    </xf>
    <xf numFmtId="2" fontId="6" fillId="2" borderId="11" xfId="0" applyNumberFormat="1" applyFont="1" applyFill="1" applyBorder="1" applyAlignment="1">
      <alignment horizontal="center" vertical="center"/>
    </xf>
    <xf numFmtId="0" fontId="1" fillId="2" borderId="11" xfId="0" applyNumberFormat="1" applyFont="1" applyFill="1" applyBorder="1" applyAlignment="1">
      <alignment horizontal="center"/>
    </xf>
    <xf numFmtId="0" fontId="6" fillId="2" borderId="11" xfId="0" applyFont="1" applyFill="1" applyBorder="1" applyAlignment="1">
      <alignment horizontal="left" vertical="center"/>
    </xf>
    <xf numFmtId="0" fontId="1" fillId="2" borderId="12" xfId="0" applyFont="1" applyFill="1" applyBorder="1"/>
    <xf numFmtId="0" fontId="1" fillId="2" borderId="3" xfId="0" applyFont="1" applyFill="1" applyBorder="1"/>
    <xf numFmtId="14" fontId="1" fillId="2" borderId="3" xfId="0" applyNumberFormat="1" applyFont="1" applyFill="1" applyBorder="1" applyAlignment="1">
      <alignment horizontal="center"/>
    </xf>
    <xf numFmtId="0" fontId="1" fillId="2" borderId="3" xfId="0" applyFont="1" applyFill="1" applyBorder="1" applyAlignment="1">
      <alignment horizontal="center"/>
    </xf>
    <xf numFmtId="0" fontId="6" fillId="0" borderId="11" xfId="0" applyFont="1" applyBorder="1" applyAlignment="1">
      <alignment horizontal="center" vertical="center"/>
    </xf>
    <xf numFmtId="2" fontId="6" fillId="0" borderId="11" xfId="0" applyNumberFormat="1" applyFont="1" applyBorder="1" applyAlignment="1">
      <alignment horizontal="center" vertical="center"/>
    </xf>
    <xf numFmtId="0" fontId="1" fillId="0" borderId="11" xfId="0" applyNumberFormat="1" applyFont="1" applyBorder="1" applyAlignment="1">
      <alignment horizontal="center"/>
    </xf>
    <xf numFmtId="0" fontId="6" fillId="0" borderId="11" xfId="0" applyFont="1" applyBorder="1" applyAlignment="1">
      <alignment horizontal="left" vertical="center"/>
    </xf>
    <xf numFmtId="0" fontId="1" fillId="0" borderId="12" xfId="0" applyFont="1" applyBorder="1"/>
    <xf numFmtId="0" fontId="1" fillId="0" borderId="3" xfId="0" applyFont="1" applyBorder="1"/>
    <xf numFmtId="14" fontId="1" fillId="0" borderId="3" xfId="0" applyNumberFormat="1" applyFont="1" applyBorder="1" applyAlignment="1">
      <alignment horizontal="center"/>
    </xf>
    <xf numFmtId="0" fontId="1" fillId="0" borderId="3" xfId="0" applyFont="1" applyBorder="1" applyAlignment="1">
      <alignment horizontal="center"/>
    </xf>
    <xf numFmtId="0" fontId="6" fillId="0" borderId="5" xfId="0" applyFont="1" applyBorder="1" applyAlignment="1">
      <alignment horizontal="center" vertical="center"/>
    </xf>
    <xf numFmtId="2" fontId="6" fillId="0" borderId="5" xfId="0" applyNumberFormat="1" applyFont="1" applyBorder="1" applyAlignment="1">
      <alignment horizontal="center" vertical="center"/>
    </xf>
    <xf numFmtId="0" fontId="1" fillId="0" borderId="5" xfId="0" applyNumberFormat="1" applyFont="1" applyBorder="1" applyAlignment="1">
      <alignment horizontal="center"/>
    </xf>
    <xf numFmtId="0" fontId="6" fillId="0" borderId="5" xfId="0" applyFont="1" applyBorder="1" applyAlignment="1">
      <alignment horizontal="left" vertical="center"/>
    </xf>
    <xf numFmtId="0" fontId="1" fillId="0" borderId="14" xfId="0" applyFont="1" applyBorder="1"/>
    <xf numFmtId="14" fontId="1" fillId="0" borderId="4" xfId="0" applyNumberFormat="1" applyFont="1" applyBorder="1" applyAlignment="1">
      <alignment horizontal="center"/>
    </xf>
    <xf numFmtId="0" fontId="1" fillId="0" borderId="4" xfId="0" applyFont="1" applyBorder="1" applyAlignment="1">
      <alignment horizontal="center"/>
    </xf>
    <xf numFmtId="0" fontId="1" fillId="2" borderId="3" xfId="0" applyFont="1" applyFill="1" applyBorder="1" applyAlignment="1"/>
    <xf numFmtId="0" fontId="1" fillId="0" borderId="3" xfId="0" applyFont="1" applyBorder="1" applyAlignment="1"/>
    <xf numFmtId="0" fontId="1" fillId="0" borderId="4" xfId="0" applyFont="1" applyBorder="1" applyAlignment="1"/>
    <xf numFmtId="0" fontId="5" fillId="3" borderId="0" xfId="0" applyFont="1" applyFill="1" applyBorder="1" applyAlignment="1">
      <alignment horizontal="center"/>
    </xf>
    <xf numFmtId="0" fontId="9" fillId="5" borderId="0" xfId="0" applyFont="1" applyFill="1" applyAlignment="1">
      <alignment horizontal="center"/>
    </xf>
    <xf numFmtId="0" fontId="8" fillId="3" borderId="15" xfId="0" applyFont="1" applyFill="1" applyBorder="1" applyAlignment="1">
      <alignment horizontal="center" vertical="center"/>
    </xf>
    <xf numFmtId="0" fontId="6" fillId="2" borderId="15" xfId="0" applyFont="1" applyFill="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2" fontId="0" fillId="0" borderId="0" xfId="0" applyNumberFormat="1" applyFont="1" applyAlignment="1"/>
    <xf numFmtId="10" fontId="0" fillId="0" borderId="0" xfId="0" applyNumberFormat="1" applyFont="1" applyAlignment="1"/>
    <xf numFmtId="0" fontId="11" fillId="0" borderId="0" xfId="0" applyFont="1" applyAlignment="1">
      <alignment horizontal="left"/>
    </xf>
    <xf numFmtId="0" fontId="11" fillId="0" borderId="0" xfId="0" applyNumberFormat="1" applyFont="1" applyAlignment="1"/>
    <xf numFmtId="0" fontId="3" fillId="0" borderId="2" xfId="0" applyFont="1" applyBorder="1" applyAlignment="1">
      <alignment horizontal="left" vertical="center"/>
    </xf>
    <xf numFmtId="3" fontId="3" fillId="0" borderId="5" xfId="0" applyNumberFormat="1" applyFont="1" applyBorder="1" applyAlignment="1"/>
    <xf numFmtId="0" fontId="2" fillId="0" borderId="6" xfId="0" applyFont="1" applyBorder="1" applyAlignment="1">
      <alignment horizontal="left" vertical="center"/>
    </xf>
    <xf numFmtId="0" fontId="2" fillId="0" borderId="8" xfId="0" applyFont="1" applyBorder="1" applyAlignment="1">
      <alignment horizontal="left" vertical="center"/>
    </xf>
    <xf numFmtId="0" fontId="3" fillId="0" borderId="9" xfId="0" applyFont="1" applyBorder="1" applyAlignment="1">
      <alignment horizontal="left" vertical="center"/>
    </xf>
    <xf numFmtId="3" fontId="3" fillId="0" borderId="11" xfId="0" applyNumberFormat="1" applyFont="1" applyBorder="1" applyAlignment="1"/>
    <xf numFmtId="0" fontId="13" fillId="6" borderId="0" xfId="0" applyFont="1" applyFill="1" applyAlignment="1">
      <alignment horizontal="center"/>
    </xf>
    <xf numFmtId="0" fontId="12" fillId="6" borderId="0" xfId="0" applyFont="1" applyFill="1" applyAlignment="1">
      <alignment horizontal="center"/>
    </xf>
    <xf numFmtId="0" fontId="0" fillId="0" borderId="0" xfId="0" applyFont="1" applyAlignment="1">
      <alignment horizontal="left"/>
    </xf>
    <xf numFmtId="0" fontId="9" fillId="0" borderId="0" xfId="0" applyFont="1" applyAlignment="1">
      <alignment horizontal="center"/>
    </xf>
    <xf numFmtId="0" fontId="10" fillId="4" borderId="0" xfId="0" applyFont="1" applyFill="1" applyAlignment="1">
      <alignment horizontal="center"/>
    </xf>
    <xf numFmtId="0" fontId="0" fillId="4" borderId="0" xfId="0" applyFont="1" applyFill="1" applyAlignment="1">
      <alignment horizontal="center"/>
    </xf>
    <xf numFmtId="0" fontId="9" fillId="4" borderId="0" xfId="0" applyFont="1" applyFill="1" applyAlignment="1">
      <alignment horizontal="center"/>
    </xf>
  </cellXfs>
  <cellStyles count="1">
    <cellStyle name="Normal" xfId="0" builtinId="0"/>
  </cellStyles>
  <dxfs count="109">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scheme val="none"/>
      </font>
      <numFmt numFmtId="3" formatCode="#,##0"/>
      <alignment horizontal="general" vertical="bottom"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scheme val="none"/>
      </font>
      <alignment horizontal="left"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righ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theme="1"/>
        <name val="Calibri"/>
        <scheme val="none"/>
      </font>
      <alignment horizontal="left" vertical="center" textRotation="0" wrapText="1" indent="0" justifyLastLine="0" shrinkToFit="0" readingOrder="0"/>
      <border diagonalUp="0" diagonalDown="0" outline="0">
        <left style="thin">
          <color rgb="FF000000"/>
        </left>
        <right style="thin">
          <color rgb="FF000000"/>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Tahoma"/>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rgb="FF00000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left"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numFmt numFmtId="2" formatCode="0.00"/>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numFmt numFmtId="2" formatCode="0.00"/>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style="thin">
          <color rgb="FF000000"/>
        </left>
        <right/>
        <top style="thin">
          <color rgb="FF000000"/>
        </top>
        <bottom/>
        <vertical/>
        <horizontal/>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right/>
        <top style="thin">
          <color rgb="FF000000"/>
        </top>
        <bottom/>
        <vertical/>
        <horizontal/>
      </border>
    </dxf>
    <dxf>
      <border outline="0">
        <left style="thin">
          <color rgb="FF000000"/>
        </left>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0" indent="0" justifyLastLine="0" shrinkToFit="0" readingOrder="0"/>
    </dxf>
    <dxf>
      <font>
        <b val="0"/>
      </font>
    </dxf>
    <dxf>
      <font>
        <b val="0"/>
      </font>
    </dxf>
    <dxf>
      <font>
        <b val="0"/>
      </font>
    </dxf>
    <dxf>
      <font>
        <b val="0"/>
      </font>
    </dxf>
    <dxf>
      <font>
        <b val="0"/>
      </font>
    </dxf>
    <dxf>
      <font>
        <b val="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family val="2"/>
      </font>
    </dxf>
    <dxf>
      <font>
        <b val="0"/>
      </font>
    </dxf>
    <dxf>
      <font>
        <b val="0"/>
      </font>
    </dxf>
    <dxf>
      <font>
        <b val="0"/>
      </font>
    </dxf>
    <dxf>
      <font>
        <b val="0"/>
      </font>
    </dxf>
    <dxf>
      <font>
        <b val="0"/>
      </font>
    </dxf>
    <dxf>
      <font>
        <b val="0"/>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microsoft.com/office/2007/relationships/slicerCache" Target="slicerCaches/slicerCache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customschemas.google.com/relationships/workbookmetadata" Target="metadata"/><Relationship Id="rId10" Type="http://schemas.microsoft.com/office/2007/relationships/slicerCache" Target="slicerCaches/slicerCache1.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microsoft.com/office/2007/relationships/slicerCache" Target="slicerCaches/slicerCache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[MINI PROJECT DATASET - WEEK 03.xlsx]PIVOT TABLES!PivotTable3</c:name>
    <c:fmtId val="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TABLES'!$C$4:$C$5</c:f>
              <c:strCache>
                <c:ptCount val="1"/>
                <c:pt idx="0">
                  <c:v>Books</c:v>
                </c:pt>
              </c:strCache>
            </c:strRef>
          </c:tx>
          <c:spPr>
            <a:solidFill>
              <a:schemeClr val="accent1"/>
            </a:solidFill>
            <a:ln>
              <a:noFill/>
            </a:ln>
            <a:effectLst/>
          </c:spPr>
          <c:invertIfNegative val="0"/>
          <c:cat>
            <c:strRef>
              <c:f>'PIVOT TABLES'!$B$6:$B$11</c:f>
              <c:strCache>
                <c:ptCount val="5"/>
                <c:pt idx="0">
                  <c:v>North</c:v>
                </c:pt>
                <c:pt idx="1">
                  <c:v>West</c:v>
                </c:pt>
                <c:pt idx="2">
                  <c:v>South</c:v>
                </c:pt>
                <c:pt idx="3">
                  <c:v>Central</c:v>
                </c:pt>
                <c:pt idx="4">
                  <c:v>East</c:v>
                </c:pt>
              </c:strCache>
            </c:strRef>
          </c:cat>
          <c:val>
            <c:numRef>
              <c:f>'PIVOT TABLES'!$C$6:$C$11</c:f>
              <c:numCache>
                <c:formatCode>General</c:formatCode>
                <c:ptCount val="5"/>
                <c:pt idx="0">
                  <c:v>464</c:v>
                </c:pt>
                <c:pt idx="1">
                  <c:v>350</c:v>
                </c:pt>
                <c:pt idx="2">
                  <c:v>423</c:v>
                </c:pt>
                <c:pt idx="3">
                  <c:v>84</c:v>
                </c:pt>
                <c:pt idx="4">
                  <c:v>394</c:v>
                </c:pt>
              </c:numCache>
            </c:numRef>
          </c:val>
          <c:extLst>
            <c:ext xmlns:c16="http://schemas.microsoft.com/office/drawing/2014/chart" uri="{C3380CC4-5D6E-409C-BE32-E72D297353CC}">
              <c16:uniqueId val="{00000000-02E1-4E7D-9BF7-3E9478175500}"/>
            </c:ext>
          </c:extLst>
        </c:ser>
        <c:ser>
          <c:idx val="1"/>
          <c:order val="1"/>
          <c:tx>
            <c:strRef>
              <c:f>'PIVOT TABLES'!$D$4:$D$5</c:f>
              <c:strCache>
                <c:ptCount val="1"/>
                <c:pt idx="0">
                  <c:v>Electronics</c:v>
                </c:pt>
              </c:strCache>
            </c:strRef>
          </c:tx>
          <c:spPr>
            <a:solidFill>
              <a:schemeClr val="accent2"/>
            </a:solidFill>
            <a:ln>
              <a:noFill/>
            </a:ln>
            <a:effectLst/>
          </c:spPr>
          <c:invertIfNegative val="0"/>
          <c:cat>
            <c:strRef>
              <c:f>'PIVOT TABLES'!$B$6:$B$11</c:f>
              <c:strCache>
                <c:ptCount val="5"/>
                <c:pt idx="0">
                  <c:v>North</c:v>
                </c:pt>
                <c:pt idx="1">
                  <c:v>West</c:v>
                </c:pt>
                <c:pt idx="2">
                  <c:v>South</c:v>
                </c:pt>
                <c:pt idx="3">
                  <c:v>Central</c:v>
                </c:pt>
                <c:pt idx="4">
                  <c:v>East</c:v>
                </c:pt>
              </c:strCache>
            </c:strRef>
          </c:cat>
          <c:val>
            <c:numRef>
              <c:f>'PIVOT TABLES'!$D$6:$D$11</c:f>
              <c:numCache>
                <c:formatCode>General</c:formatCode>
                <c:ptCount val="5"/>
                <c:pt idx="0">
                  <c:v>6522</c:v>
                </c:pt>
                <c:pt idx="1">
                  <c:v>1722</c:v>
                </c:pt>
                <c:pt idx="2">
                  <c:v>3938</c:v>
                </c:pt>
                <c:pt idx="3">
                  <c:v>2662</c:v>
                </c:pt>
                <c:pt idx="4">
                  <c:v>365</c:v>
                </c:pt>
              </c:numCache>
            </c:numRef>
          </c:val>
          <c:extLst>
            <c:ext xmlns:c16="http://schemas.microsoft.com/office/drawing/2014/chart" uri="{C3380CC4-5D6E-409C-BE32-E72D297353CC}">
              <c16:uniqueId val="{00000006-4683-417B-8104-942F03434E05}"/>
            </c:ext>
          </c:extLst>
        </c:ser>
        <c:ser>
          <c:idx val="2"/>
          <c:order val="2"/>
          <c:tx>
            <c:strRef>
              <c:f>'PIVOT TABLES'!$E$4:$E$5</c:f>
              <c:strCache>
                <c:ptCount val="1"/>
                <c:pt idx="0">
                  <c:v>Fashion</c:v>
                </c:pt>
              </c:strCache>
            </c:strRef>
          </c:tx>
          <c:spPr>
            <a:solidFill>
              <a:schemeClr val="accent3"/>
            </a:solidFill>
            <a:ln>
              <a:noFill/>
            </a:ln>
            <a:effectLst/>
          </c:spPr>
          <c:invertIfNegative val="0"/>
          <c:cat>
            <c:strRef>
              <c:f>'PIVOT TABLES'!$B$6:$B$11</c:f>
              <c:strCache>
                <c:ptCount val="5"/>
                <c:pt idx="0">
                  <c:v>North</c:v>
                </c:pt>
                <c:pt idx="1">
                  <c:v>West</c:v>
                </c:pt>
                <c:pt idx="2">
                  <c:v>South</c:v>
                </c:pt>
                <c:pt idx="3">
                  <c:v>Central</c:v>
                </c:pt>
                <c:pt idx="4">
                  <c:v>East</c:v>
                </c:pt>
              </c:strCache>
            </c:strRef>
          </c:cat>
          <c:val>
            <c:numRef>
              <c:f>'PIVOT TABLES'!$E$6:$E$11</c:f>
              <c:numCache>
                <c:formatCode>General</c:formatCode>
                <c:ptCount val="5"/>
                <c:pt idx="0">
                  <c:v>788</c:v>
                </c:pt>
                <c:pt idx="1">
                  <c:v>1131</c:v>
                </c:pt>
                <c:pt idx="2">
                  <c:v>1032</c:v>
                </c:pt>
                <c:pt idx="3">
                  <c:v>210</c:v>
                </c:pt>
                <c:pt idx="4">
                  <c:v>711</c:v>
                </c:pt>
              </c:numCache>
            </c:numRef>
          </c:val>
          <c:extLst>
            <c:ext xmlns:c16="http://schemas.microsoft.com/office/drawing/2014/chart" uri="{C3380CC4-5D6E-409C-BE32-E72D297353CC}">
              <c16:uniqueId val="{00000007-4683-417B-8104-942F03434E05}"/>
            </c:ext>
          </c:extLst>
        </c:ser>
        <c:ser>
          <c:idx val="3"/>
          <c:order val="3"/>
          <c:tx>
            <c:strRef>
              <c:f>'PIVOT TABLES'!$F$4:$F$5</c:f>
              <c:strCache>
                <c:ptCount val="1"/>
                <c:pt idx="0">
                  <c:v>Home</c:v>
                </c:pt>
              </c:strCache>
            </c:strRef>
          </c:tx>
          <c:spPr>
            <a:solidFill>
              <a:schemeClr val="accent4"/>
            </a:solidFill>
            <a:ln>
              <a:noFill/>
            </a:ln>
            <a:effectLst/>
          </c:spPr>
          <c:invertIfNegative val="0"/>
          <c:cat>
            <c:strRef>
              <c:f>'PIVOT TABLES'!$B$6:$B$11</c:f>
              <c:strCache>
                <c:ptCount val="5"/>
                <c:pt idx="0">
                  <c:v>North</c:v>
                </c:pt>
                <c:pt idx="1">
                  <c:v>West</c:v>
                </c:pt>
                <c:pt idx="2">
                  <c:v>South</c:v>
                </c:pt>
                <c:pt idx="3">
                  <c:v>Central</c:v>
                </c:pt>
                <c:pt idx="4">
                  <c:v>East</c:v>
                </c:pt>
              </c:strCache>
            </c:strRef>
          </c:cat>
          <c:val>
            <c:numRef>
              <c:f>'PIVOT TABLES'!$F$6:$F$11</c:f>
              <c:numCache>
                <c:formatCode>General</c:formatCode>
                <c:ptCount val="5"/>
                <c:pt idx="0">
                  <c:v>2131</c:v>
                </c:pt>
                <c:pt idx="1">
                  <c:v>4135</c:v>
                </c:pt>
                <c:pt idx="2">
                  <c:v>1881</c:v>
                </c:pt>
                <c:pt idx="3">
                  <c:v>2063</c:v>
                </c:pt>
                <c:pt idx="4">
                  <c:v>741</c:v>
                </c:pt>
              </c:numCache>
            </c:numRef>
          </c:val>
          <c:extLst>
            <c:ext xmlns:c16="http://schemas.microsoft.com/office/drawing/2014/chart" uri="{C3380CC4-5D6E-409C-BE32-E72D297353CC}">
              <c16:uniqueId val="{00000008-4683-417B-8104-942F03434E05}"/>
            </c:ext>
          </c:extLst>
        </c:ser>
        <c:ser>
          <c:idx val="4"/>
          <c:order val="4"/>
          <c:tx>
            <c:strRef>
              <c:f>'PIVOT TABLES'!$G$4:$G$5</c:f>
              <c:strCache>
                <c:ptCount val="1"/>
                <c:pt idx="0">
                  <c:v>Toys</c:v>
                </c:pt>
              </c:strCache>
            </c:strRef>
          </c:tx>
          <c:spPr>
            <a:solidFill>
              <a:schemeClr val="accent5"/>
            </a:solidFill>
            <a:ln>
              <a:noFill/>
            </a:ln>
            <a:effectLst/>
          </c:spPr>
          <c:invertIfNegative val="0"/>
          <c:cat>
            <c:strRef>
              <c:f>'PIVOT TABLES'!$B$6:$B$11</c:f>
              <c:strCache>
                <c:ptCount val="5"/>
                <c:pt idx="0">
                  <c:v>North</c:v>
                </c:pt>
                <c:pt idx="1">
                  <c:v>West</c:v>
                </c:pt>
                <c:pt idx="2">
                  <c:v>South</c:v>
                </c:pt>
                <c:pt idx="3">
                  <c:v>Central</c:v>
                </c:pt>
                <c:pt idx="4">
                  <c:v>East</c:v>
                </c:pt>
              </c:strCache>
            </c:strRef>
          </c:cat>
          <c:val>
            <c:numRef>
              <c:f>'PIVOT TABLES'!$G$6:$G$11</c:f>
              <c:numCache>
                <c:formatCode>General</c:formatCode>
                <c:ptCount val="5"/>
                <c:pt idx="0">
                  <c:v>586</c:v>
                </c:pt>
                <c:pt idx="1">
                  <c:v>1021</c:v>
                </c:pt>
                <c:pt idx="2">
                  <c:v>43</c:v>
                </c:pt>
                <c:pt idx="3">
                  <c:v>437</c:v>
                </c:pt>
                <c:pt idx="4">
                  <c:v>1424</c:v>
                </c:pt>
              </c:numCache>
            </c:numRef>
          </c:val>
          <c:extLst>
            <c:ext xmlns:c16="http://schemas.microsoft.com/office/drawing/2014/chart" uri="{C3380CC4-5D6E-409C-BE32-E72D297353CC}">
              <c16:uniqueId val="{00000009-4683-417B-8104-942F03434E05}"/>
            </c:ext>
          </c:extLst>
        </c:ser>
        <c:dLbls>
          <c:showLegendKey val="0"/>
          <c:showVal val="0"/>
          <c:showCatName val="0"/>
          <c:showSerName val="0"/>
          <c:showPercent val="0"/>
          <c:showBubbleSize val="0"/>
        </c:dLbls>
        <c:gapWidth val="219"/>
        <c:overlap val="-27"/>
        <c:axId val="1438020911"/>
        <c:axId val="1438023311"/>
      </c:barChart>
      <c:catAx>
        <c:axId val="14380209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8023311"/>
        <c:crosses val="autoZero"/>
        <c:auto val="1"/>
        <c:lblAlgn val="ctr"/>
        <c:lblOffset val="100"/>
        <c:noMultiLvlLbl val="0"/>
      </c:catAx>
      <c:valAx>
        <c:axId val="14380233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80209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a:glow rad="101600">
        <a:schemeClr val="accent6">
          <a:satMod val="175000"/>
          <a:alpha val="40000"/>
        </a:schemeClr>
      </a:glo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[MINI PROJECT DATASET - WEEK 03.xlsx]PIVOT TABLES!PivotTable2</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2"/>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stacked"/>
        <c:varyColors val="0"/>
        <c:ser>
          <c:idx val="0"/>
          <c:order val="0"/>
          <c:tx>
            <c:strRef>
              <c:f>'PIVOT TABLES'!$C$21:$C$22</c:f>
              <c:strCache>
                <c:ptCount val="1"/>
                <c:pt idx="0">
                  <c:v>Central</c:v>
                </c:pt>
              </c:strCache>
            </c:strRef>
          </c:tx>
          <c:spPr>
            <a:solidFill>
              <a:schemeClr val="accent2"/>
            </a:solidFill>
            <a:ln>
              <a:noFill/>
            </a:ln>
            <a:effectLst/>
            <a:sp3d/>
          </c:spPr>
          <c:invertIfNegative val="0"/>
          <c:cat>
            <c:strRef>
              <c:f>'PIVOT TABLES'!$B$23:$B$26</c:f>
              <c:strCache>
                <c:ptCount val="3"/>
                <c:pt idx="0">
                  <c:v>Cancelled</c:v>
                </c:pt>
                <c:pt idx="1">
                  <c:v>Delivered</c:v>
                </c:pt>
                <c:pt idx="2">
                  <c:v>In Transit</c:v>
                </c:pt>
              </c:strCache>
            </c:strRef>
          </c:cat>
          <c:val>
            <c:numRef>
              <c:f>'PIVOT TABLES'!$C$23:$C$26</c:f>
              <c:numCache>
                <c:formatCode>General</c:formatCode>
                <c:ptCount val="3"/>
                <c:pt idx="0">
                  <c:v>5</c:v>
                </c:pt>
                <c:pt idx="1">
                  <c:v>5</c:v>
                </c:pt>
                <c:pt idx="2">
                  <c:v>4</c:v>
                </c:pt>
              </c:numCache>
            </c:numRef>
          </c:val>
          <c:extLst>
            <c:ext xmlns:c16="http://schemas.microsoft.com/office/drawing/2014/chart" uri="{C3380CC4-5D6E-409C-BE32-E72D297353CC}">
              <c16:uniqueId val="{00000000-C059-4931-BBD4-D92B632F930E}"/>
            </c:ext>
          </c:extLst>
        </c:ser>
        <c:ser>
          <c:idx val="1"/>
          <c:order val="1"/>
          <c:tx>
            <c:strRef>
              <c:f>'PIVOT TABLES'!$D$21:$D$22</c:f>
              <c:strCache>
                <c:ptCount val="1"/>
                <c:pt idx="0">
                  <c:v>East</c:v>
                </c:pt>
              </c:strCache>
            </c:strRef>
          </c:tx>
          <c:spPr>
            <a:solidFill>
              <a:schemeClr val="accent4"/>
            </a:solidFill>
            <a:ln>
              <a:noFill/>
            </a:ln>
            <a:effectLst/>
            <a:sp3d/>
          </c:spPr>
          <c:invertIfNegative val="0"/>
          <c:cat>
            <c:strRef>
              <c:f>'PIVOT TABLES'!$B$23:$B$26</c:f>
              <c:strCache>
                <c:ptCount val="3"/>
                <c:pt idx="0">
                  <c:v>Cancelled</c:v>
                </c:pt>
                <c:pt idx="1">
                  <c:v>Delivered</c:v>
                </c:pt>
                <c:pt idx="2">
                  <c:v>In Transit</c:v>
                </c:pt>
              </c:strCache>
            </c:strRef>
          </c:cat>
          <c:val>
            <c:numRef>
              <c:f>'PIVOT TABLES'!$D$23:$D$26</c:f>
              <c:numCache>
                <c:formatCode>General</c:formatCode>
                <c:ptCount val="3"/>
                <c:pt idx="0">
                  <c:v>3</c:v>
                </c:pt>
                <c:pt idx="1">
                  <c:v>8</c:v>
                </c:pt>
                <c:pt idx="2">
                  <c:v>7</c:v>
                </c:pt>
              </c:numCache>
            </c:numRef>
          </c:val>
          <c:extLst>
            <c:ext xmlns:c16="http://schemas.microsoft.com/office/drawing/2014/chart" uri="{C3380CC4-5D6E-409C-BE32-E72D297353CC}">
              <c16:uniqueId val="{00000000-2DAC-44E7-9273-3838C293F952}"/>
            </c:ext>
          </c:extLst>
        </c:ser>
        <c:ser>
          <c:idx val="2"/>
          <c:order val="2"/>
          <c:tx>
            <c:strRef>
              <c:f>'PIVOT TABLES'!$E$21:$E$22</c:f>
              <c:strCache>
                <c:ptCount val="1"/>
                <c:pt idx="0">
                  <c:v>North</c:v>
                </c:pt>
              </c:strCache>
            </c:strRef>
          </c:tx>
          <c:spPr>
            <a:solidFill>
              <a:schemeClr val="accent6"/>
            </a:solidFill>
            <a:ln>
              <a:noFill/>
            </a:ln>
            <a:effectLst/>
            <a:sp3d/>
          </c:spPr>
          <c:invertIfNegative val="0"/>
          <c:cat>
            <c:strRef>
              <c:f>'PIVOT TABLES'!$B$23:$B$26</c:f>
              <c:strCache>
                <c:ptCount val="3"/>
                <c:pt idx="0">
                  <c:v>Cancelled</c:v>
                </c:pt>
                <c:pt idx="1">
                  <c:v>Delivered</c:v>
                </c:pt>
                <c:pt idx="2">
                  <c:v>In Transit</c:v>
                </c:pt>
              </c:strCache>
            </c:strRef>
          </c:cat>
          <c:val>
            <c:numRef>
              <c:f>'PIVOT TABLES'!$E$23:$E$26</c:f>
              <c:numCache>
                <c:formatCode>General</c:formatCode>
                <c:ptCount val="3"/>
                <c:pt idx="0">
                  <c:v>10</c:v>
                </c:pt>
                <c:pt idx="1">
                  <c:v>8</c:v>
                </c:pt>
                <c:pt idx="2">
                  <c:v>7</c:v>
                </c:pt>
              </c:numCache>
            </c:numRef>
          </c:val>
          <c:extLst>
            <c:ext xmlns:c16="http://schemas.microsoft.com/office/drawing/2014/chart" uri="{C3380CC4-5D6E-409C-BE32-E72D297353CC}">
              <c16:uniqueId val="{00000001-2DAC-44E7-9273-3838C293F952}"/>
            </c:ext>
          </c:extLst>
        </c:ser>
        <c:ser>
          <c:idx val="3"/>
          <c:order val="3"/>
          <c:tx>
            <c:strRef>
              <c:f>'PIVOT TABLES'!$F$21:$F$22</c:f>
              <c:strCache>
                <c:ptCount val="1"/>
                <c:pt idx="0">
                  <c:v>South</c:v>
                </c:pt>
              </c:strCache>
            </c:strRef>
          </c:tx>
          <c:spPr>
            <a:solidFill>
              <a:schemeClr val="accent2">
                <a:lumMod val="60000"/>
              </a:schemeClr>
            </a:solidFill>
            <a:ln>
              <a:noFill/>
            </a:ln>
            <a:effectLst/>
            <a:sp3d/>
          </c:spPr>
          <c:invertIfNegative val="0"/>
          <c:cat>
            <c:strRef>
              <c:f>'PIVOT TABLES'!$B$23:$B$26</c:f>
              <c:strCache>
                <c:ptCount val="3"/>
                <c:pt idx="0">
                  <c:v>Cancelled</c:v>
                </c:pt>
                <c:pt idx="1">
                  <c:v>Delivered</c:v>
                </c:pt>
                <c:pt idx="2">
                  <c:v>In Transit</c:v>
                </c:pt>
              </c:strCache>
            </c:strRef>
          </c:cat>
          <c:val>
            <c:numRef>
              <c:f>'PIVOT TABLES'!$F$23:$F$26</c:f>
              <c:numCache>
                <c:formatCode>General</c:formatCode>
                <c:ptCount val="3"/>
                <c:pt idx="0">
                  <c:v>4</c:v>
                </c:pt>
                <c:pt idx="1">
                  <c:v>6</c:v>
                </c:pt>
                <c:pt idx="2">
                  <c:v>10</c:v>
                </c:pt>
              </c:numCache>
            </c:numRef>
          </c:val>
          <c:extLst>
            <c:ext xmlns:c16="http://schemas.microsoft.com/office/drawing/2014/chart" uri="{C3380CC4-5D6E-409C-BE32-E72D297353CC}">
              <c16:uniqueId val="{00000002-2DAC-44E7-9273-3838C293F952}"/>
            </c:ext>
          </c:extLst>
        </c:ser>
        <c:ser>
          <c:idx val="4"/>
          <c:order val="4"/>
          <c:tx>
            <c:strRef>
              <c:f>'PIVOT TABLES'!$G$21:$G$22</c:f>
              <c:strCache>
                <c:ptCount val="1"/>
                <c:pt idx="0">
                  <c:v>West</c:v>
                </c:pt>
              </c:strCache>
            </c:strRef>
          </c:tx>
          <c:spPr>
            <a:solidFill>
              <a:schemeClr val="accent4">
                <a:lumMod val="60000"/>
              </a:schemeClr>
            </a:solidFill>
            <a:ln>
              <a:noFill/>
            </a:ln>
            <a:effectLst/>
            <a:sp3d/>
          </c:spPr>
          <c:invertIfNegative val="0"/>
          <c:cat>
            <c:strRef>
              <c:f>'PIVOT TABLES'!$B$23:$B$26</c:f>
              <c:strCache>
                <c:ptCount val="3"/>
                <c:pt idx="0">
                  <c:v>Cancelled</c:v>
                </c:pt>
                <c:pt idx="1">
                  <c:v>Delivered</c:v>
                </c:pt>
                <c:pt idx="2">
                  <c:v>In Transit</c:v>
                </c:pt>
              </c:strCache>
            </c:strRef>
          </c:cat>
          <c:val>
            <c:numRef>
              <c:f>'PIVOT TABLES'!$G$23:$G$26</c:f>
              <c:numCache>
                <c:formatCode>General</c:formatCode>
                <c:ptCount val="3"/>
                <c:pt idx="0">
                  <c:v>8</c:v>
                </c:pt>
                <c:pt idx="1">
                  <c:v>7</c:v>
                </c:pt>
                <c:pt idx="2">
                  <c:v>8</c:v>
                </c:pt>
              </c:numCache>
            </c:numRef>
          </c:val>
          <c:extLst>
            <c:ext xmlns:c16="http://schemas.microsoft.com/office/drawing/2014/chart" uri="{C3380CC4-5D6E-409C-BE32-E72D297353CC}">
              <c16:uniqueId val="{00000003-2DAC-44E7-9273-3838C293F952}"/>
            </c:ext>
          </c:extLst>
        </c:ser>
        <c:dLbls>
          <c:showLegendKey val="0"/>
          <c:showVal val="0"/>
          <c:showCatName val="0"/>
          <c:showSerName val="0"/>
          <c:showPercent val="0"/>
          <c:showBubbleSize val="0"/>
        </c:dLbls>
        <c:gapWidth val="150"/>
        <c:shape val="box"/>
        <c:axId val="697610111"/>
        <c:axId val="710761231"/>
        <c:axId val="0"/>
      </c:bar3DChart>
      <c:catAx>
        <c:axId val="697610111"/>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0761231"/>
        <c:crosses val="autoZero"/>
        <c:auto val="1"/>
        <c:lblAlgn val="ctr"/>
        <c:lblOffset val="100"/>
        <c:noMultiLvlLbl val="0"/>
      </c:catAx>
      <c:valAx>
        <c:axId val="7107612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76101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glow rad="101600">
        <a:schemeClr val="accent6">
          <a:satMod val="175000"/>
          <a:alpha val="40000"/>
        </a:schemeClr>
      </a:glo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4"/>
    </mc:Choice>
    <mc:Fallback>
      <c:style val="4"/>
    </mc:Fallback>
  </mc:AlternateContent>
  <c:pivotSource>
    <c:name>[MINI PROJECT DATASET - WEEK 03.xlsx]PIVOT TABLES!PivotTable5</c:name>
    <c:fmtId val="4"/>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2"/>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TABLES'!$N$4</c:f>
              <c:strCache>
                <c:ptCount val="1"/>
                <c:pt idx="0">
                  <c:v>Total</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TABLES'!$M$5:$M$10</c:f>
              <c:strCache>
                <c:ptCount val="5"/>
                <c:pt idx="0">
                  <c:v>Central</c:v>
                </c:pt>
                <c:pt idx="1">
                  <c:v>East</c:v>
                </c:pt>
                <c:pt idx="2">
                  <c:v>North</c:v>
                </c:pt>
                <c:pt idx="3">
                  <c:v>South</c:v>
                </c:pt>
                <c:pt idx="4">
                  <c:v>West</c:v>
                </c:pt>
              </c:strCache>
            </c:strRef>
          </c:cat>
          <c:val>
            <c:numRef>
              <c:f>'PIVOT TABLES'!$N$5:$N$10</c:f>
              <c:numCache>
                <c:formatCode>General</c:formatCode>
                <c:ptCount val="5"/>
                <c:pt idx="0">
                  <c:v>4.2</c:v>
                </c:pt>
                <c:pt idx="1">
                  <c:v>4.25</c:v>
                </c:pt>
                <c:pt idx="2">
                  <c:v>3.625</c:v>
                </c:pt>
                <c:pt idx="3">
                  <c:v>3.3333333333333335</c:v>
                </c:pt>
                <c:pt idx="4">
                  <c:v>3.4285714285714284</c:v>
                </c:pt>
              </c:numCache>
            </c:numRef>
          </c:val>
          <c:smooth val="0"/>
          <c:extLst>
            <c:ext xmlns:c16="http://schemas.microsoft.com/office/drawing/2014/chart" uri="{C3380CC4-5D6E-409C-BE32-E72D297353CC}">
              <c16:uniqueId val="{00000000-CF1D-4474-BA46-B6EE29D6855D}"/>
            </c:ext>
          </c:extLst>
        </c:ser>
        <c:dLbls>
          <c:dLblPos val="t"/>
          <c:showLegendKey val="0"/>
          <c:showVal val="1"/>
          <c:showCatName val="0"/>
          <c:showSerName val="0"/>
          <c:showPercent val="0"/>
          <c:showBubbleSize val="0"/>
        </c:dLbls>
        <c:marker val="1"/>
        <c:smooth val="0"/>
        <c:axId val="909718335"/>
        <c:axId val="909719295"/>
      </c:lineChart>
      <c:catAx>
        <c:axId val="90971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719295"/>
        <c:crosses val="autoZero"/>
        <c:auto val="1"/>
        <c:lblAlgn val="ctr"/>
        <c:lblOffset val="100"/>
        <c:noMultiLvlLbl val="0"/>
      </c:catAx>
      <c:valAx>
        <c:axId val="9097192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7183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glow rad="101600">
        <a:schemeClr val="accent6">
          <a:satMod val="175000"/>
          <a:alpha val="40000"/>
        </a:schemeClr>
      </a:glo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[MINI PROJECT DATASET - WEEK 03.xlsx]PIVOT TABLES!PivotTable1</c:name>
    <c:fmtId val="4"/>
  </c:pivotSource>
  <c:chart>
    <c:autoTitleDeleted val="0"/>
    <c:pivotFmts>
      <c:pivotFmt>
        <c:idx val="0"/>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'PIVOT TABLES'!$M$21</c:f>
              <c:strCache>
                <c:ptCount val="1"/>
                <c:pt idx="0">
                  <c:v>Count of Cancellation rate</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TABLES'!$L$22:$L$27</c:f>
              <c:strCache>
                <c:ptCount val="5"/>
                <c:pt idx="0">
                  <c:v>Central</c:v>
                </c:pt>
                <c:pt idx="1">
                  <c:v>East</c:v>
                </c:pt>
                <c:pt idx="2">
                  <c:v>North</c:v>
                </c:pt>
                <c:pt idx="3">
                  <c:v>South</c:v>
                </c:pt>
                <c:pt idx="4">
                  <c:v>West</c:v>
                </c:pt>
              </c:strCache>
            </c:strRef>
          </c:cat>
          <c:val>
            <c:numRef>
              <c:f>'PIVOT TABLES'!$M$22:$M$27</c:f>
              <c:numCache>
                <c:formatCode>General</c:formatCode>
                <c:ptCount val="5"/>
                <c:pt idx="0">
                  <c:v>14</c:v>
                </c:pt>
                <c:pt idx="1">
                  <c:v>18</c:v>
                </c:pt>
                <c:pt idx="2">
                  <c:v>25</c:v>
                </c:pt>
                <c:pt idx="3">
                  <c:v>20</c:v>
                </c:pt>
                <c:pt idx="4">
                  <c:v>23</c:v>
                </c:pt>
              </c:numCache>
            </c:numRef>
          </c:val>
          <c:extLst>
            <c:ext xmlns:c16="http://schemas.microsoft.com/office/drawing/2014/chart" uri="{C3380CC4-5D6E-409C-BE32-E72D297353CC}">
              <c16:uniqueId val="{00000000-58CC-4DEB-B5C0-44D4F0BEFDFD}"/>
            </c:ext>
          </c:extLst>
        </c:ser>
        <c:ser>
          <c:idx val="1"/>
          <c:order val="1"/>
          <c:tx>
            <c:strRef>
              <c:f>'PIVOT TABLES'!$N$21</c:f>
              <c:strCache>
                <c:ptCount val="1"/>
                <c:pt idx="0">
                  <c:v>Count of Effective sales</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TABLES'!$L$22:$L$27</c:f>
              <c:strCache>
                <c:ptCount val="5"/>
                <c:pt idx="0">
                  <c:v>Central</c:v>
                </c:pt>
                <c:pt idx="1">
                  <c:v>East</c:v>
                </c:pt>
                <c:pt idx="2">
                  <c:v>North</c:v>
                </c:pt>
                <c:pt idx="3">
                  <c:v>South</c:v>
                </c:pt>
                <c:pt idx="4">
                  <c:v>West</c:v>
                </c:pt>
              </c:strCache>
            </c:strRef>
          </c:cat>
          <c:val>
            <c:numRef>
              <c:f>'PIVOT TABLES'!$N$22:$N$27</c:f>
              <c:numCache>
                <c:formatCode>General</c:formatCode>
                <c:ptCount val="5"/>
                <c:pt idx="0">
                  <c:v>14</c:v>
                </c:pt>
                <c:pt idx="1">
                  <c:v>18</c:v>
                </c:pt>
                <c:pt idx="2">
                  <c:v>25</c:v>
                </c:pt>
                <c:pt idx="3">
                  <c:v>20</c:v>
                </c:pt>
                <c:pt idx="4">
                  <c:v>23</c:v>
                </c:pt>
              </c:numCache>
            </c:numRef>
          </c:val>
          <c:extLst>
            <c:ext xmlns:c16="http://schemas.microsoft.com/office/drawing/2014/chart" uri="{C3380CC4-5D6E-409C-BE32-E72D297353CC}">
              <c16:uniqueId val="{00000001-58CC-4DEB-B5C0-44D4F0BEFDFD}"/>
            </c:ext>
          </c:extLst>
        </c:ser>
        <c:dLbls>
          <c:showLegendKey val="0"/>
          <c:showVal val="1"/>
          <c:showCatName val="0"/>
          <c:showSerName val="0"/>
          <c:showPercent val="0"/>
          <c:showBubbleSize val="0"/>
        </c:dLbls>
        <c:gapWidth val="150"/>
        <c:shape val="box"/>
        <c:axId val="1226854064"/>
        <c:axId val="1226857424"/>
        <c:axId val="0"/>
      </c:bar3DChart>
      <c:catAx>
        <c:axId val="12268540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857424"/>
        <c:crosses val="autoZero"/>
        <c:auto val="1"/>
        <c:lblAlgn val="ctr"/>
        <c:lblOffset val="100"/>
        <c:noMultiLvlLbl val="0"/>
      </c:catAx>
      <c:valAx>
        <c:axId val="1226857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8540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glow rad="101600">
        <a:schemeClr val="accent6">
          <a:satMod val="175000"/>
          <a:alpha val="40000"/>
        </a:schemeClr>
      </a:glo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281940</xdr:colOff>
      <xdr:row>7</xdr:row>
      <xdr:rowOff>68580</xdr:rowOff>
    </xdr:from>
    <xdr:to>
      <xdr:col>12</xdr:col>
      <xdr:colOff>7620</xdr:colOff>
      <xdr:row>20</xdr:row>
      <xdr:rowOff>30480</xdr:rowOff>
    </xdr:to>
    <xdr:graphicFrame macro="">
      <xdr:nvGraphicFramePr>
        <xdr:cNvPr id="2" name="Chart 1">
          <a:extLst>
            <a:ext uri="{FF2B5EF4-FFF2-40B4-BE49-F238E27FC236}">
              <a16:creationId xmlns:a16="http://schemas.microsoft.com/office/drawing/2014/main" id="{068B7BF5-96A8-4A0F-BB10-F4248F8A4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304800</xdr:colOff>
      <xdr:row>20</xdr:row>
      <xdr:rowOff>175260</xdr:rowOff>
    </xdr:from>
    <xdr:to>
      <xdr:col>12</xdr:col>
      <xdr:colOff>0</xdr:colOff>
      <xdr:row>34</xdr:row>
      <xdr:rowOff>175260</xdr:rowOff>
    </xdr:to>
    <xdr:graphicFrame macro="">
      <xdr:nvGraphicFramePr>
        <xdr:cNvPr id="3" name="Chart 2">
          <a:extLst>
            <a:ext uri="{FF2B5EF4-FFF2-40B4-BE49-F238E27FC236}">
              <a16:creationId xmlns:a16="http://schemas.microsoft.com/office/drawing/2014/main" id="{D8687A26-D897-494D-9BBC-8CE9A86E95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22860</xdr:colOff>
      <xdr:row>7</xdr:row>
      <xdr:rowOff>68581</xdr:rowOff>
    </xdr:from>
    <xdr:to>
      <xdr:col>4</xdr:col>
      <xdr:colOff>22860</xdr:colOff>
      <xdr:row>12</xdr:row>
      <xdr:rowOff>45720</xdr:rowOff>
    </xdr:to>
    <mc:AlternateContent xmlns:mc="http://schemas.openxmlformats.org/markup-compatibility/2006" xmlns:a14="http://schemas.microsoft.com/office/drawing/2010/main">
      <mc:Choice Requires="a14">
        <xdr:graphicFrame macro="">
          <xdr:nvGraphicFramePr>
            <xdr:cNvPr id="4" name="Region">
              <a:extLst>
                <a:ext uri="{FF2B5EF4-FFF2-40B4-BE49-F238E27FC236}">
                  <a16:creationId xmlns:a16="http://schemas.microsoft.com/office/drawing/2014/main" id="{801F41D8-519B-192B-12E4-3954EE7835F7}"/>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632460" y="1348741"/>
              <a:ext cx="1828800" cy="891539"/>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7620</xdr:colOff>
      <xdr:row>22</xdr:row>
      <xdr:rowOff>175260</xdr:rowOff>
    </xdr:from>
    <xdr:to>
      <xdr:col>4</xdr:col>
      <xdr:colOff>7620</xdr:colOff>
      <xdr:row>29</xdr:row>
      <xdr:rowOff>60960</xdr:rowOff>
    </xdr:to>
    <mc:AlternateContent xmlns:mc="http://schemas.openxmlformats.org/markup-compatibility/2006" xmlns:a14="http://schemas.microsoft.com/office/drawing/2010/main">
      <mc:Choice Requires="a14">
        <xdr:graphicFrame macro="">
          <xdr:nvGraphicFramePr>
            <xdr:cNvPr id="5" name="Delivery Status">
              <a:extLst>
                <a:ext uri="{FF2B5EF4-FFF2-40B4-BE49-F238E27FC236}">
                  <a16:creationId xmlns:a16="http://schemas.microsoft.com/office/drawing/2014/main" id="{0D81262E-5B05-8111-036C-34AF86F182CC}"/>
                </a:ext>
              </a:extLst>
            </xdr:cNvPr>
            <xdr:cNvGraphicFramePr/>
          </xdr:nvGraphicFramePr>
          <xdr:xfrm>
            <a:off x="0" y="0"/>
            <a:ext cx="0" cy="0"/>
          </xdr:xfrm>
          <a:graphic>
            <a:graphicData uri="http://schemas.microsoft.com/office/drawing/2010/slicer">
              <sle:slicer xmlns:sle="http://schemas.microsoft.com/office/drawing/2010/slicer" name="Delivery Status"/>
            </a:graphicData>
          </a:graphic>
        </xdr:graphicFrame>
      </mc:Choice>
      <mc:Fallback xmlns="">
        <xdr:sp macro="" textlink="">
          <xdr:nvSpPr>
            <xdr:cNvPr id="0" name=""/>
            <xdr:cNvSpPr>
              <a:spLocks noTextEdit="1"/>
            </xdr:cNvSpPr>
          </xdr:nvSpPr>
          <xdr:spPr>
            <a:xfrm>
              <a:off x="617220" y="4198620"/>
              <a:ext cx="1828800" cy="11658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4</xdr:col>
      <xdr:colOff>289560</xdr:colOff>
      <xdr:row>35</xdr:row>
      <xdr:rowOff>129540</xdr:rowOff>
    </xdr:from>
    <xdr:to>
      <xdr:col>11</xdr:col>
      <xdr:colOff>594360</xdr:colOff>
      <xdr:row>49</xdr:row>
      <xdr:rowOff>22860</xdr:rowOff>
    </xdr:to>
    <xdr:graphicFrame macro="">
      <xdr:nvGraphicFramePr>
        <xdr:cNvPr id="6" name="Chart 5">
          <a:extLst>
            <a:ext uri="{FF2B5EF4-FFF2-40B4-BE49-F238E27FC236}">
              <a16:creationId xmlns:a16="http://schemas.microsoft.com/office/drawing/2014/main" id="{78820E82-105A-4D6B-8AF8-BB43F8861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7620</xdr:colOff>
      <xdr:row>13</xdr:row>
      <xdr:rowOff>15241</xdr:rowOff>
    </xdr:from>
    <xdr:to>
      <xdr:col>4</xdr:col>
      <xdr:colOff>7620</xdr:colOff>
      <xdr:row>22</xdr:row>
      <xdr:rowOff>7621</xdr:rowOff>
    </xdr:to>
    <mc:AlternateContent xmlns:mc="http://schemas.openxmlformats.org/markup-compatibility/2006" xmlns:a14="http://schemas.microsoft.com/office/drawing/2010/main">
      <mc:Choice Requires="a14">
        <xdr:graphicFrame macro="">
          <xdr:nvGraphicFramePr>
            <xdr:cNvPr id="7" name="Payment Method">
              <a:extLst>
                <a:ext uri="{FF2B5EF4-FFF2-40B4-BE49-F238E27FC236}">
                  <a16:creationId xmlns:a16="http://schemas.microsoft.com/office/drawing/2014/main" id="{0F27687E-5DFA-33BC-115E-3279E8E80535}"/>
                </a:ext>
              </a:extLst>
            </xdr:cNvPr>
            <xdr:cNvGraphicFramePr/>
          </xdr:nvGraphicFramePr>
          <xdr:xfrm>
            <a:off x="0" y="0"/>
            <a:ext cx="0" cy="0"/>
          </xdr:xfrm>
          <a:graphic>
            <a:graphicData uri="http://schemas.microsoft.com/office/drawing/2010/slicer">
              <sle:slicer xmlns:sle="http://schemas.microsoft.com/office/drawing/2010/slicer" name="Payment Method"/>
            </a:graphicData>
          </a:graphic>
        </xdr:graphicFrame>
      </mc:Choice>
      <mc:Fallback xmlns="">
        <xdr:sp macro="" textlink="">
          <xdr:nvSpPr>
            <xdr:cNvPr id="0" name=""/>
            <xdr:cNvSpPr>
              <a:spLocks noTextEdit="1"/>
            </xdr:cNvSpPr>
          </xdr:nvSpPr>
          <xdr:spPr>
            <a:xfrm>
              <a:off x="617220" y="2392681"/>
              <a:ext cx="1828800" cy="163830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7620</xdr:colOff>
      <xdr:row>30</xdr:row>
      <xdr:rowOff>7621</xdr:rowOff>
    </xdr:from>
    <xdr:to>
      <xdr:col>4</xdr:col>
      <xdr:colOff>7620</xdr:colOff>
      <xdr:row>39</xdr:row>
      <xdr:rowOff>22861</xdr:rowOff>
    </xdr:to>
    <mc:AlternateContent xmlns:mc="http://schemas.openxmlformats.org/markup-compatibility/2006" xmlns:a14="http://schemas.microsoft.com/office/drawing/2010/main">
      <mc:Choice Requires="a14">
        <xdr:graphicFrame macro="">
          <xdr:nvGraphicFramePr>
            <xdr:cNvPr id="8" name="Product category">
              <a:extLst>
                <a:ext uri="{FF2B5EF4-FFF2-40B4-BE49-F238E27FC236}">
                  <a16:creationId xmlns:a16="http://schemas.microsoft.com/office/drawing/2014/main" id="{D44BC60E-3B24-CDA1-5908-E2CF7DC078F2}"/>
                </a:ext>
              </a:extLst>
            </xdr:cNvPr>
            <xdr:cNvGraphicFramePr/>
          </xdr:nvGraphicFramePr>
          <xdr:xfrm>
            <a:off x="0" y="0"/>
            <a:ext cx="0" cy="0"/>
          </xdr:xfrm>
          <a:graphic>
            <a:graphicData uri="http://schemas.microsoft.com/office/drawing/2010/slicer">
              <sle:slicer xmlns:sle="http://schemas.microsoft.com/office/drawing/2010/slicer" name="Product category"/>
            </a:graphicData>
          </a:graphic>
        </xdr:graphicFrame>
      </mc:Choice>
      <mc:Fallback xmlns="">
        <xdr:sp macro="" textlink="">
          <xdr:nvSpPr>
            <xdr:cNvPr id="0" name=""/>
            <xdr:cNvSpPr>
              <a:spLocks noTextEdit="1"/>
            </xdr:cNvSpPr>
          </xdr:nvSpPr>
          <xdr:spPr>
            <a:xfrm>
              <a:off x="617220" y="5494021"/>
              <a:ext cx="1828800" cy="166116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152400</xdr:colOff>
      <xdr:row>7</xdr:row>
      <xdr:rowOff>68580</xdr:rowOff>
    </xdr:from>
    <xdr:to>
      <xdr:col>18</xdr:col>
      <xdr:colOff>609600</xdr:colOff>
      <xdr:row>20</xdr:row>
      <xdr:rowOff>76200</xdr:rowOff>
    </xdr:to>
    <xdr:graphicFrame macro="">
      <xdr:nvGraphicFramePr>
        <xdr:cNvPr id="9" name="Chart 8">
          <a:extLst>
            <a:ext uri="{FF2B5EF4-FFF2-40B4-BE49-F238E27FC236}">
              <a16:creationId xmlns:a16="http://schemas.microsoft.com/office/drawing/2014/main" id="{318A7A5E-B36E-416C-89CE-D88813A5B2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15240</xdr:colOff>
      <xdr:row>40</xdr:row>
      <xdr:rowOff>15241</xdr:rowOff>
    </xdr:from>
    <xdr:to>
      <xdr:col>4</xdr:col>
      <xdr:colOff>15240</xdr:colOff>
      <xdr:row>48</xdr:row>
      <xdr:rowOff>167641</xdr:rowOff>
    </xdr:to>
    <mc:AlternateContent xmlns:mc="http://schemas.openxmlformats.org/markup-compatibility/2006" xmlns:a14="http://schemas.microsoft.com/office/drawing/2010/main">
      <mc:Choice Requires="a14">
        <xdr:graphicFrame macro="">
          <xdr:nvGraphicFramePr>
            <xdr:cNvPr id="10" name="Region 1">
              <a:extLst>
                <a:ext uri="{FF2B5EF4-FFF2-40B4-BE49-F238E27FC236}">
                  <a16:creationId xmlns:a16="http://schemas.microsoft.com/office/drawing/2014/main" id="{3C70CAA3-C895-459F-8EC6-FAFE037D5CC7}"/>
                </a:ext>
              </a:extLst>
            </xdr:cNvPr>
            <xdr:cNvGraphicFramePr/>
          </xdr:nvGraphicFramePr>
          <xdr:xfrm>
            <a:off x="0" y="0"/>
            <a:ext cx="0" cy="0"/>
          </xdr:xfrm>
          <a:graphic>
            <a:graphicData uri="http://schemas.microsoft.com/office/drawing/2010/slicer">
              <sle:slicer xmlns:sle="http://schemas.microsoft.com/office/drawing/2010/slicer" name="Region 1"/>
            </a:graphicData>
          </a:graphic>
        </xdr:graphicFrame>
      </mc:Choice>
      <mc:Fallback xmlns="">
        <xdr:sp macro="" textlink="">
          <xdr:nvSpPr>
            <xdr:cNvPr id="0" name=""/>
            <xdr:cNvSpPr>
              <a:spLocks noTextEdit="1"/>
            </xdr:cNvSpPr>
          </xdr:nvSpPr>
          <xdr:spPr>
            <a:xfrm>
              <a:off x="624840" y="7330441"/>
              <a:ext cx="1828800" cy="161544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769620</xdr:colOff>
      <xdr:row>7</xdr:row>
      <xdr:rowOff>45720</xdr:rowOff>
    </xdr:from>
    <xdr:to>
      <xdr:col>22</xdr:col>
      <xdr:colOff>251460</xdr:colOff>
      <xdr:row>13</xdr:row>
      <xdr:rowOff>0</xdr:rowOff>
    </xdr:to>
    <xdr:sp macro="" textlink="$V$10">
      <xdr:nvSpPr>
        <xdr:cNvPr id="11" name="Rectangle: Rounded Corners 10">
          <a:extLst>
            <a:ext uri="{FF2B5EF4-FFF2-40B4-BE49-F238E27FC236}">
              <a16:creationId xmlns:a16="http://schemas.microsoft.com/office/drawing/2014/main" id="{90599223-E1AE-6BB0-A5DA-E6201A127A7B}"/>
            </a:ext>
          </a:extLst>
        </xdr:cNvPr>
        <xdr:cNvSpPr/>
      </xdr:nvSpPr>
      <xdr:spPr>
        <a:xfrm>
          <a:off x="12512040" y="1325880"/>
          <a:ext cx="2377440" cy="1051560"/>
        </a:xfrm>
        <a:prstGeom prst="roundRect">
          <a:avLst/>
        </a:prstGeom>
        <a:solidFill>
          <a:schemeClr val="accent6">
            <a:lumMod val="60000"/>
            <a:lumOff val="40000"/>
          </a:schemeClr>
        </a:solidFill>
        <a:ln>
          <a:solidFill>
            <a:schemeClr val="accent6">
              <a:lumMod val="50000"/>
            </a:schemeClr>
          </a:solidFill>
        </a:ln>
        <a:effectLst>
          <a:glow rad="101600">
            <a:schemeClr val="accent6">
              <a:satMod val="175000"/>
              <a:alpha val="40000"/>
            </a:schemeClr>
          </a:glo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52117790-2060-46DF-BC55-A40C513A1556}" type="TxLink">
            <a:rPr lang="en-US" sz="2400" b="1" i="0" u="none" strike="noStrike" kern="1200">
              <a:ln>
                <a:solidFill>
                  <a:schemeClr val="tx2">
                    <a:lumMod val="95000"/>
                    <a:lumOff val="5000"/>
                  </a:schemeClr>
                </a:solidFill>
              </a:ln>
              <a:solidFill>
                <a:srgbClr val="000000"/>
              </a:solidFill>
              <a:latin typeface="Calibri"/>
              <a:ea typeface="Calibri"/>
              <a:cs typeface="Calibri"/>
            </a:rPr>
            <a:pPr algn="ctr"/>
            <a:t>35258.00</a:t>
          </a:fld>
          <a:endParaRPr lang="en-IN" sz="2400" b="1" kern="1200">
            <a:ln>
              <a:solidFill>
                <a:schemeClr val="tx2">
                  <a:lumMod val="95000"/>
                  <a:lumOff val="5000"/>
                </a:schemeClr>
              </a:solidFill>
            </a:ln>
          </a:endParaRPr>
        </a:p>
      </xdr:txBody>
    </xdr:sp>
    <xdr:clientData/>
  </xdr:twoCellAnchor>
  <xdr:oneCellAnchor>
    <xdr:from>
      <xdr:col>18</xdr:col>
      <xdr:colOff>952500</xdr:colOff>
      <xdr:row>7</xdr:row>
      <xdr:rowOff>114300</xdr:rowOff>
    </xdr:from>
    <xdr:ext cx="1973580" cy="264560"/>
    <xdr:sp macro="" textlink="">
      <xdr:nvSpPr>
        <xdr:cNvPr id="13" name="TextBox 12">
          <a:extLst>
            <a:ext uri="{FF2B5EF4-FFF2-40B4-BE49-F238E27FC236}">
              <a16:creationId xmlns:a16="http://schemas.microsoft.com/office/drawing/2014/main" id="{34BF2305-73E9-A547-928C-20AC4A0B1A9D}"/>
            </a:ext>
          </a:extLst>
        </xdr:cNvPr>
        <xdr:cNvSpPr txBox="1"/>
      </xdr:nvSpPr>
      <xdr:spPr>
        <a:xfrm>
          <a:off x="12694920" y="1394460"/>
          <a:ext cx="1973580" cy="264560"/>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square" rtlCol="0" anchor="t">
          <a:spAutoFit/>
        </a:bodyPr>
        <a:lstStyle/>
        <a:p>
          <a:pPr algn="ctr"/>
          <a:r>
            <a:rPr lang="en-IN" sz="1100" b="1" kern="1200">
              <a:solidFill>
                <a:schemeClr val="accent6">
                  <a:lumMod val="50000"/>
                </a:schemeClr>
              </a:solidFill>
            </a:rPr>
            <a:t>TOTAL</a:t>
          </a:r>
          <a:r>
            <a:rPr lang="en-IN" sz="1100" b="1" kern="1200"/>
            <a:t> </a:t>
          </a:r>
          <a:r>
            <a:rPr lang="en-IN" sz="1100" b="1" kern="1200">
              <a:solidFill>
                <a:schemeClr val="accent6">
                  <a:lumMod val="50000"/>
                </a:schemeClr>
              </a:solidFill>
            </a:rPr>
            <a:t>REVENUE</a:t>
          </a:r>
        </a:p>
      </xdr:txBody>
    </xdr:sp>
    <xdr:clientData/>
  </xdr:oneCellAnchor>
  <xdr:twoCellAnchor>
    <xdr:from>
      <xdr:col>18</xdr:col>
      <xdr:colOff>754380</xdr:colOff>
      <xdr:row>13</xdr:row>
      <xdr:rowOff>129540</xdr:rowOff>
    </xdr:from>
    <xdr:to>
      <xdr:col>22</xdr:col>
      <xdr:colOff>236220</xdr:colOff>
      <xdr:row>19</xdr:row>
      <xdr:rowOff>83820</xdr:rowOff>
    </xdr:to>
    <xdr:sp macro="" textlink="$AA$17">
      <xdr:nvSpPr>
        <xdr:cNvPr id="15" name="Rectangle: Rounded Corners 14">
          <a:extLst>
            <a:ext uri="{FF2B5EF4-FFF2-40B4-BE49-F238E27FC236}">
              <a16:creationId xmlns:a16="http://schemas.microsoft.com/office/drawing/2014/main" id="{FE97325D-B387-8B45-E957-95BAF7236562}"/>
            </a:ext>
          </a:extLst>
        </xdr:cNvPr>
        <xdr:cNvSpPr/>
      </xdr:nvSpPr>
      <xdr:spPr>
        <a:xfrm>
          <a:off x="12496800" y="2506980"/>
          <a:ext cx="2377440" cy="1051560"/>
        </a:xfrm>
        <a:prstGeom prst="roundRect">
          <a:avLst/>
        </a:prstGeom>
        <a:solidFill>
          <a:schemeClr val="accent6">
            <a:lumMod val="60000"/>
            <a:lumOff val="40000"/>
          </a:schemeClr>
        </a:solidFill>
        <a:ln>
          <a:solidFill>
            <a:schemeClr val="accent6">
              <a:lumMod val="50000"/>
            </a:schemeClr>
          </a:solidFill>
        </a:ln>
        <a:effectLst>
          <a:glow rad="101600">
            <a:schemeClr val="accent6">
              <a:satMod val="175000"/>
              <a:alpha val="40000"/>
            </a:schemeClr>
          </a:glo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FA5F5E3B-DC3D-4BB4-ADF7-BDA0FB39BC40}" type="TxLink">
            <a:rPr lang="en-US" sz="2400" b="1" i="0" u="none" strike="noStrike" kern="1200">
              <a:solidFill>
                <a:schemeClr val="tx2">
                  <a:lumMod val="95000"/>
                  <a:lumOff val="5000"/>
                </a:schemeClr>
              </a:solidFill>
              <a:latin typeface="Calibri"/>
              <a:ea typeface="Calibri"/>
              <a:cs typeface="Calibri"/>
            </a:rPr>
            <a:pPr algn="ctr"/>
            <a:t>10.89%</a:t>
          </a:fld>
          <a:endParaRPr lang="en-IN" sz="2400" b="1" kern="1200">
            <a:solidFill>
              <a:schemeClr val="tx2">
                <a:lumMod val="95000"/>
                <a:lumOff val="5000"/>
              </a:schemeClr>
            </a:solidFill>
          </a:endParaRPr>
        </a:p>
      </xdr:txBody>
    </xdr:sp>
    <xdr:clientData/>
  </xdr:twoCellAnchor>
  <xdr:twoCellAnchor>
    <xdr:from>
      <xdr:col>18</xdr:col>
      <xdr:colOff>975360</xdr:colOff>
      <xdr:row>14</xdr:row>
      <xdr:rowOff>7620</xdr:rowOff>
    </xdr:from>
    <xdr:to>
      <xdr:col>22</xdr:col>
      <xdr:colOff>76200</xdr:colOff>
      <xdr:row>15</xdr:row>
      <xdr:rowOff>76200</xdr:rowOff>
    </xdr:to>
    <xdr:sp macro="" textlink="">
      <xdr:nvSpPr>
        <xdr:cNvPr id="17" name="TextBox 16">
          <a:extLst>
            <a:ext uri="{FF2B5EF4-FFF2-40B4-BE49-F238E27FC236}">
              <a16:creationId xmlns:a16="http://schemas.microsoft.com/office/drawing/2014/main" id="{C1A49537-F1A7-174C-3C25-00434F1D8B3E}"/>
            </a:ext>
          </a:extLst>
        </xdr:cNvPr>
        <xdr:cNvSpPr txBox="1"/>
      </xdr:nvSpPr>
      <xdr:spPr>
        <a:xfrm>
          <a:off x="12717780" y="2567940"/>
          <a:ext cx="1996440" cy="251460"/>
        </a:xfrm>
        <a:prstGeom prst="rect">
          <a:avLst/>
        </a:prstGeom>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wrap="square" rtlCol="0" anchor="t"/>
        <a:lstStyle/>
        <a:p>
          <a:pPr algn="ctr"/>
          <a:r>
            <a:rPr lang="en-IN" sz="1100" b="1" kern="1200">
              <a:solidFill>
                <a:schemeClr val="accent6">
                  <a:lumMod val="50000"/>
                </a:schemeClr>
              </a:solidFill>
            </a:rPr>
            <a:t>%</a:t>
          </a:r>
          <a:r>
            <a:rPr lang="en-IN" sz="1100" b="1" kern="1200"/>
            <a:t> </a:t>
          </a:r>
          <a:r>
            <a:rPr lang="en-IN" sz="1100" b="1" kern="1200">
              <a:solidFill>
                <a:schemeClr val="accent6">
                  <a:lumMod val="50000"/>
                </a:schemeClr>
              </a:solidFill>
            </a:rPr>
            <a:t>FAST</a:t>
          </a:r>
          <a:r>
            <a:rPr lang="en-IN" sz="1100" b="1" kern="1200"/>
            <a:t> </a:t>
          </a:r>
          <a:r>
            <a:rPr lang="en-IN" sz="1100" b="1" kern="1200">
              <a:solidFill>
                <a:schemeClr val="accent6">
                  <a:lumMod val="50000"/>
                </a:schemeClr>
              </a:solidFill>
            </a:rPr>
            <a:t>DELIVERIES</a:t>
          </a:r>
        </a:p>
      </xdr:txBody>
    </xdr:sp>
    <xdr:clientData/>
  </xdr:twoCellAnchor>
  <xdr:twoCellAnchor>
    <xdr:from>
      <xdr:col>18</xdr:col>
      <xdr:colOff>723900</xdr:colOff>
      <xdr:row>20</xdr:row>
      <xdr:rowOff>30480</xdr:rowOff>
    </xdr:from>
    <xdr:to>
      <xdr:col>22</xdr:col>
      <xdr:colOff>251460</xdr:colOff>
      <xdr:row>26</xdr:row>
      <xdr:rowOff>53340</xdr:rowOff>
    </xdr:to>
    <xdr:sp macro="" textlink="$AM$31">
      <xdr:nvSpPr>
        <xdr:cNvPr id="14" name="Rectangle: Rounded Corners 13">
          <a:extLst>
            <a:ext uri="{FF2B5EF4-FFF2-40B4-BE49-F238E27FC236}">
              <a16:creationId xmlns:a16="http://schemas.microsoft.com/office/drawing/2014/main" id="{F4BE54D2-531D-A5CE-FEA7-CC32E1098F85}"/>
            </a:ext>
          </a:extLst>
        </xdr:cNvPr>
        <xdr:cNvSpPr/>
      </xdr:nvSpPr>
      <xdr:spPr>
        <a:xfrm>
          <a:off x="12466320" y="3688080"/>
          <a:ext cx="2423160" cy="1120140"/>
        </a:xfrm>
        <a:prstGeom prst="roundRect">
          <a:avLst/>
        </a:prstGeom>
        <a:solidFill>
          <a:schemeClr val="accent6">
            <a:lumMod val="60000"/>
            <a:lumOff val="40000"/>
          </a:schemeClr>
        </a:solidFill>
        <a:effectLst>
          <a:glow rad="101600">
            <a:schemeClr val="accent6">
              <a:satMod val="175000"/>
              <a:alpha val="40000"/>
            </a:schemeClr>
          </a:glo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7E0D44BA-2418-452E-9D0C-35D09BAF9CC5}" type="TxLink">
            <a:rPr lang="en-US" sz="2000" b="1" i="0" u="none" strike="noStrike" kern="1200">
              <a:solidFill>
                <a:srgbClr val="000000"/>
              </a:solidFill>
              <a:latin typeface="Calibri"/>
              <a:ea typeface="Calibri"/>
              <a:cs typeface="Calibri"/>
            </a:rPr>
            <a:pPr algn="ctr"/>
            <a:t>North West South</a:t>
          </a:fld>
          <a:endParaRPr lang="en-IN" sz="2000" b="1" kern="1200"/>
        </a:p>
      </xdr:txBody>
    </xdr:sp>
    <xdr:clientData/>
  </xdr:twoCellAnchor>
  <xdr:twoCellAnchor>
    <xdr:from>
      <xdr:col>18</xdr:col>
      <xdr:colOff>883920</xdr:colOff>
      <xdr:row>20</xdr:row>
      <xdr:rowOff>99060</xdr:rowOff>
    </xdr:from>
    <xdr:to>
      <xdr:col>22</xdr:col>
      <xdr:colOff>99060</xdr:colOff>
      <xdr:row>21</xdr:row>
      <xdr:rowOff>175260</xdr:rowOff>
    </xdr:to>
    <xdr:sp macro="" textlink="">
      <xdr:nvSpPr>
        <xdr:cNvPr id="18" name="TextBox 17">
          <a:extLst>
            <a:ext uri="{FF2B5EF4-FFF2-40B4-BE49-F238E27FC236}">
              <a16:creationId xmlns:a16="http://schemas.microsoft.com/office/drawing/2014/main" id="{CFC9CC14-59CE-32C1-2E58-90D83ADEA067}"/>
            </a:ext>
          </a:extLst>
        </xdr:cNvPr>
        <xdr:cNvSpPr txBox="1"/>
      </xdr:nvSpPr>
      <xdr:spPr>
        <a:xfrm>
          <a:off x="12626340" y="3756660"/>
          <a:ext cx="2110740" cy="259080"/>
        </a:xfrm>
        <a:prstGeom prst="rect">
          <a:avLst/>
        </a:prstGeom>
        <a:solidFill>
          <a:schemeClr val="accent6"/>
        </a:solidFill>
        <a:ln w="12700" cmpd="sng">
          <a:solidFill>
            <a:schemeClr val="tx2">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1100" b="1" kern="1200">
              <a:solidFill>
                <a:schemeClr val="accent6">
                  <a:lumMod val="50000"/>
                </a:schemeClr>
              </a:solidFill>
            </a:rPr>
            <a:t>TOP 3 PERFORMING REGIONS</a:t>
          </a:r>
        </a:p>
      </xdr:txBody>
    </xdr:sp>
    <xdr:clientData/>
  </xdr:twoCellAnchor>
  <xdr:twoCellAnchor>
    <xdr:from>
      <xdr:col>18</xdr:col>
      <xdr:colOff>723900</xdr:colOff>
      <xdr:row>27</xdr:row>
      <xdr:rowOff>7620</xdr:rowOff>
    </xdr:from>
    <xdr:to>
      <xdr:col>22</xdr:col>
      <xdr:colOff>297180</xdr:colOff>
      <xdr:row>33</xdr:row>
      <xdr:rowOff>121920</xdr:rowOff>
    </xdr:to>
    <xdr:sp macro="" textlink="">
      <xdr:nvSpPr>
        <xdr:cNvPr id="16" name="Rectangle: Rounded Corners 15">
          <a:extLst>
            <a:ext uri="{FF2B5EF4-FFF2-40B4-BE49-F238E27FC236}">
              <a16:creationId xmlns:a16="http://schemas.microsoft.com/office/drawing/2014/main" id="{8B2518D4-3156-E01A-F549-8C49FDDBDFC6}"/>
            </a:ext>
          </a:extLst>
        </xdr:cNvPr>
        <xdr:cNvSpPr/>
      </xdr:nvSpPr>
      <xdr:spPr>
        <a:xfrm>
          <a:off x="12466320" y="4945380"/>
          <a:ext cx="2468880" cy="1211580"/>
        </a:xfrm>
        <a:prstGeom prst="roundRect">
          <a:avLst/>
        </a:prstGeom>
        <a:solidFill>
          <a:schemeClr val="accent6">
            <a:lumMod val="60000"/>
            <a:lumOff val="40000"/>
          </a:schemeClr>
        </a:solidFill>
        <a:ln>
          <a:solidFill>
            <a:schemeClr val="accent6">
              <a:lumMod val="50000"/>
            </a:schemeClr>
          </a:solidFill>
        </a:ln>
        <a:effectLst>
          <a:glow rad="101600">
            <a:schemeClr val="accent6">
              <a:satMod val="175000"/>
              <a:alpha val="40000"/>
            </a:schemeClr>
          </a:glo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kern="1200">
              <a:solidFill>
                <a:schemeClr val="tx1"/>
              </a:solidFill>
            </a:rPr>
            <a:t>Electronics:  5088</a:t>
          </a:r>
        </a:p>
      </xdr:txBody>
    </xdr:sp>
    <xdr:clientData/>
  </xdr:twoCellAnchor>
  <xdr:twoCellAnchor>
    <xdr:from>
      <xdr:col>18</xdr:col>
      <xdr:colOff>899160</xdr:colOff>
      <xdr:row>27</xdr:row>
      <xdr:rowOff>76200</xdr:rowOff>
    </xdr:from>
    <xdr:to>
      <xdr:col>22</xdr:col>
      <xdr:colOff>129540</xdr:colOff>
      <xdr:row>28</xdr:row>
      <xdr:rowOff>175260</xdr:rowOff>
    </xdr:to>
    <xdr:sp macro="" textlink="">
      <xdr:nvSpPr>
        <xdr:cNvPr id="20" name="TextBox 19">
          <a:extLst>
            <a:ext uri="{FF2B5EF4-FFF2-40B4-BE49-F238E27FC236}">
              <a16:creationId xmlns:a16="http://schemas.microsoft.com/office/drawing/2014/main" id="{E811A82C-2391-7069-5A4C-8927994B6726}"/>
            </a:ext>
          </a:extLst>
        </xdr:cNvPr>
        <xdr:cNvSpPr txBox="1"/>
      </xdr:nvSpPr>
      <xdr:spPr>
        <a:xfrm>
          <a:off x="12641580" y="5013960"/>
          <a:ext cx="2125980" cy="281940"/>
        </a:xfrm>
        <a:prstGeom prst="rect">
          <a:avLst/>
        </a:prstGeom>
        <a:solidFill>
          <a:schemeClr val="accent6"/>
        </a:solidFill>
        <a:ln w="12700"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N" sz="1100" b="1" kern="1200">
              <a:solidFill>
                <a:schemeClr val="accent6">
                  <a:lumMod val="50000"/>
                </a:schemeClr>
              </a:solidFill>
            </a:rPr>
            <a:t>HIGHEST</a:t>
          </a:r>
          <a:r>
            <a:rPr lang="en-IN" sz="1100" b="1" kern="1200" baseline="0">
              <a:solidFill>
                <a:schemeClr val="accent2"/>
              </a:solidFill>
            </a:rPr>
            <a:t> - </a:t>
          </a:r>
          <a:r>
            <a:rPr lang="en-IN" sz="1100" b="1" kern="1200">
              <a:solidFill>
                <a:schemeClr val="accent6">
                  <a:lumMod val="50000"/>
                </a:schemeClr>
              </a:solidFill>
            </a:rPr>
            <a:t>SELLING</a:t>
          </a:r>
          <a:r>
            <a:rPr lang="en-IN" sz="1100" b="1" kern="1200">
              <a:solidFill>
                <a:schemeClr val="accent2"/>
              </a:solidFill>
            </a:rPr>
            <a:t> </a:t>
          </a:r>
          <a:r>
            <a:rPr lang="en-IN" sz="1100" b="1" kern="1200">
              <a:solidFill>
                <a:schemeClr val="accent6">
                  <a:lumMod val="50000"/>
                </a:schemeClr>
              </a:solidFill>
            </a:rPr>
            <a:t>PRODUCT</a:t>
          </a:r>
        </a:p>
      </xdr:txBody>
    </xdr:sp>
    <xdr:clientData/>
  </xdr:twoCellAnchor>
  <xdr:twoCellAnchor>
    <xdr:from>
      <xdr:col>1</xdr:col>
      <xdr:colOff>68580</xdr:colOff>
      <xdr:row>2</xdr:row>
      <xdr:rowOff>7620</xdr:rowOff>
    </xdr:from>
    <xdr:to>
      <xdr:col>2</xdr:col>
      <xdr:colOff>45720</xdr:colOff>
      <xdr:row>3</xdr:row>
      <xdr:rowOff>15240</xdr:rowOff>
    </xdr:to>
    <xdr:sp macro="" textlink="">
      <xdr:nvSpPr>
        <xdr:cNvPr id="21" name="Arrow: Right 20">
          <a:extLst>
            <a:ext uri="{FF2B5EF4-FFF2-40B4-BE49-F238E27FC236}">
              <a16:creationId xmlns:a16="http://schemas.microsoft.com/office/drawing/2014/main" id="{5F1B3C15-340C-A380-FAD8-CAE55F0AB44B}"/>
            </a:ext>
          </a:extLst>
        </xdr:cNvPr>
        <xdr:cNvSpPr/>
      </xdr:nvSpPr>
      <xdr:spPr>
        <a:xfrm>
          <a:off x="678180" y="373380"/>
          <a:ext cx="586740" cy="19050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twoCellAnchor>
    <xdr:from>
      <xdr:col>17</xdr:col>
      <xdr:colOff>175260</xdr:colOff>
      <xdr:row>2</xdr:row>
      <xdr:rowOff>0</xdr:rowOff>
    </xdr:from>
    <xdr:to>
      <xdr:col>17</xdr:col>
      <xdr:colOff>807720</xdr:colOff>
      <xdr:row>3</xdr:row>
      <xdr:rowOff>22860</xdr:rowOff>
    </xdr:to>
    <xdr:sp macro="" textlink="">
      <xdr:nvSpPr>
        <xdr:cNvPr id="22" name="Arrow: Left 21">
          <a:extLst>
            <a:ext uri="{FF2B5EF4-FFF2-40B4-BE49-F238E27FC236}">
              <a16:creationId xmlns:a16="http://schemas.microsoft.com/office/drawing/2014/main" id="{D237127F-689C-1E00-C2E7-D71145FEE23A}"/>
            </a:ext>
          </a:extLst>
        </xdr:cNvPr>
        <xdr:cNvSpPr/>
      </xdr:nvSpPr>
      <xdr:spPr>
        <a:xfrm>
          <a:off x="11056620" y="365760"/>
          <a:ext cx="632460" cy="205740"/>
        </a:xfrm>
        <a:prstGeom prst="lef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kern="12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92.877927430556" createdVersion="8" refreshedVersion="8" minRefreshableVersion="3" recordCount="100" xr:uid="{BD2EF0E8-DE53-41CC-BC08-8C9A99F8EED4}">
  <cacheSource type="worksheet">
    <worksheetSource ref="A1:AF101" sheet="AmazonSales"/>
  </cacheSource>
  <cacheFields count="31">
    <cacheField name="Order ID" numFmtId="0">
      <sharedItems/>
    </cacheField>
    <cacheField name="Cancel Date" numFmtId="14">
      <sharedItems containsNonDate="0" containsBlank="1"/>
    </cacheField>
    <cacheField name="Customer ID" numFmtId="0">
      <sharedItems/>
    </cacheField>
    <cacheField name="Product ID" numFmtId="0">
      <sharedItems/>
    </cacheField>
    <cacheField name="Region" numFmtId="0">
      <sharedItems count="5">
        <s v="North"/>
        <s v="East"/>
        <s v="South"/>
        <s v="Central"/>
        <s v="West"/>
      </sharedItems>
    </cacheField>
    <cacheField name="Sale Price/Unit" numFmtId="2">
      <sharedItems containsSemiMixedTypes="0" containsString="0" containsNumber="1" containsInteger="1" minValue="11" maxValue="815"/>
    </cacheField>
    <cacheField name="Quantity" numFmtId="2">
      <sharedItems containsSemiMixedTypes="0" containsString="0" containsNumber="1" containsInteger="1" minValue="1" maxValue="5"/>
    </cacheField>
    <cacheField name="Total Amount" numFmtId="0">
      <sharedItems containsSemiMixedTypes="0" containsString="0" containsNumber="1" containsInteger="1" minValue="21" maxValue="3260"/>
    </cacheField>
    <cacheField name="Payment Method" numFmtId="0">
      <sharedItems count="5">
        <s v="Apple Pay"/>
        <s v="Credit Card"/>
        <s v="PayPal"/>
        <s v="Amazon Pay"/>
        <s v="Debit Card"/>
      </sharedItems>
    </cacheField>
    <cacheField name="Delivery Status" numFmtId="0">
      <sharedItems count="3">
        <s v="Cancelled"/>
        <s v="Delivered"/>
        <s v="In Transit"/>
      </sharedItems>
    </cacheField>
    <cacheField name="Fulfillment Partner" numFmtId="0">
      <sharedItems/>
    </cacheField>
    <cacheField name="Order Date" numFmtId="0">
      <sharedItems containsSemiMixedTypes="0" containsString="0" containsNumber="1" containsInteger="1" minValue="1" maxValue="12"/>
    </cacheField>
    <cacheField name="Column1" numFmtId="0">
      <sharedItems containsSemiMixedTypes="0" containsString="0" containsNumber="1" containsInteger="1" minValue="1" maxValue="31"/>
    </cacheField>
    <cacheField name="Column2" numFmtId="0">
      <sharedItems containsSemiMixedTypes="0" containsString="0" containsNumber="1" containsInteger="1" minValue="2023" maxValue="2023"/>
    </cacheField>
    <cacheField name="Order date3" numFmtId="14">
      <sharedItems containsSemiMixedTypes="0" containsNonDate="0" containsDate="1" containsString="0" minDate="2023-01-07T00:00:00" maxDate="2024-01-01T00:00:00"/>
    </cacheField>
    <cacheField name="Delivery Date" numFmtId="0">
      <sharedItems containsString="0" containsBlank="1" containsNumber="1" containsInteger="1" minValue="1" maxValue="12"/>
    </cacheField>
    <cacheField name="Column4" numFmtId="0">
      <sharedItems containsString="0" containsBlank="1" containsNumber="1" containsInteger="1" minValue="1" maxValue="30"/>
    </cacheField>
    <cacheField name="Column5" numFmtId="0">
      <sharedItems containsString="0" containsBlank="1" containsNumber="1" containsInteger="1" minValue="2023" maxValue="2024"/>
    </cacheField>
    <cacheField name="Delivery date6" numFmtId="14">
      <sharedItems containsNonDate="0" containsDate="1" containsMixedTypes="1" minDate="2023-01-09T00:00:00" maxDate="2024-01-02T00:00:00"/>
    </cacheField>
    <cacheField name="Cancel Date7" numFmtId="0">
      <sharedItems containsString="0" containsBlank="1" containsNumber="1" containsInteger="1" minValue="1" maxValue="12"/>
    </cacheField>
    <cacheField name="Column8" numFmtId="0">
      <sharedItems containsString="0" containsBlank="1" containsNumber="1" containsInteger="1" minValue="2" maxValue="28"/>
    </cacheField>
    <cacheField name="Column9" numFmtId="0">
      <sharedItems containsString="0" containsBlank="1" containsNumber="1" containsInteger="1" minValue="2023" maxValue="2024"/>
    </cacheField>
    <cacheField name="Cancel data" numFmtId="14">
      <sharedItems containsNonDate="0" containsDate="1" containsMixedTypes="1" minDate="2023-01-24T00:00:00" maxDate="2024-01-03T00:00:00"/>
    </cacheField>
    <cacheField name="Delivery time" numFmtId="0">
      <sharedItems containsMixedTypes="1" containsNumber="1" containsInteger="1" minValue="1" maxValue="7" count="8">
        <s v=" "/>
        <n v="2"/>
        <n v="3"/>
        <n v="6"/>
        <n v="1"/>
        <n v="4"/>
        <n v="5"/>
        <n v="7"/>
      </sharedItems>
    </cacheField>
    <cacheField name="Product name" numFmtId="0">
      <sharedItems/>
    </cacheField>
    <cacheField name="Cancelled order" numFmtId="0">
      <sharedItems/>
    </cacheField>
    <cacheField name="Amount of delivered" numFmtId="0">
      <sharedItems containsSemiMixedTypes="0" containsString="0" containsNumber="1" containsInteger="1" minValue="0" maxValue="3260"/>
    </cacheField>
    <cacheField name="Payment method10" numFmtId="0">
      <sharedItems/>
    </cacheField>
    <cacheField name="Delivery Status11" numFmtId="0">
      <sharedItems count="3">
        <s v="Cancelled"/>
        <s v="Delivered"/>
        <s v="In Transit"/>
      </sharedItems>
    </cacheField>
    <cacheField name="Fulfillment Partner12" numFmtId="0">
      <sharedItems/>
    </cacheField>
    <cacheField name="Product category" numFmtId="0">
      <sharedItems count="5">
        <s v="Home"/>
        <s v="Toys"/>
        <s v="Fashion"/>
        <s v="Electronics"/>
        <s v="Books"/>
      </sharedItems>
    </cacheField>
  </cacheFields>
  <extLst>
    <ext xmlns:x14="http://schemas.microsoft.com/office/spreadsheetml/2009/9/main" uri="{725AE2AE-9491-48be-B2B4-4EB974FC3084}">
      <x14:pivotCacheDefinition pivotCacheId="2033263395"/>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6094.834389814816" createdVersion="8" refreshedVersion="8" minRefreshableVersion="3" recordCount="100" xr:uid="{4FCE1E57-FB62-474D-9ADC-8949A1EC4E3B}">
  <cacheSource type="worksheet">
    <worksheetSource name="Table2"/>
  </cacheSource>
  <cacheFields count="35">
    <cacheField name="Order ID" numFmtId="0">
      <sharedItems/>
    </cacheField>
    <cacheField name="Customer ID" numFmtId="0">
      <sharedItems/>
    </cacheField>
    <cacheField name="Product ID" numFmtId="0">
      <sharedItems/>
    </cacheField>
    <cacheField name="Region" numFmtId="0">
      <sharedItems count="5">
        <s v="North"/>
        <s v="East"/>
        <s v="South"/>
        <s v="Central"/>
        <s v="West"/>
      </sharedItems>
    </cacheField>
    <cacheField name="Sale Price/Unit" numFmtId="2">
      <sharedItems containsSemiMixedTypes="0" containsString="0" containsNumber="1" containsInteger="1" minValue="11" maxValue="815"/>
    </cacheField>
    <cacheField name="Quantity" numFmtId="2">
      <sharedItems containsSemiMixedTypes="0" containsString="0" containsNumber="1" containsInteger="1" minValue="1" maxValue="5"/>
    </cacheField>
    <cacheField name="Total Amount" numFmtId="0">
      <sharedItems containsSemiMixedTypes="0" containsString="0" containsNumber="1" containsInteger="1" minValue="21" maxValue="3260"/>
    </cacheField>
    <cacheField name="Payment Method" numFmtId="0">
      <sharedItems/>
    </cacheField>
    <cacheField name="Delivery Status" numFmtId="0">
      <sharedItems/>
    </cacheField>
    <cacheField name="Fulfillment Partner" numFmtId="0">
      <sharedItems/>
    </cacheField>
    <cacheField name="Order Date" numFmtId="0">
      <sharedItems containsSemiMixedTypes="0" containsString="0" containsNumber="1" containsInteger="1" minValue="1" maxValue="12" count="12">
        <n v="12"/>
        <n v="2"/>
        <n v="10"/>
        <n v="5"/>
        <n v="11"/>
        <n v="8"/>
        <n v="4"/>
        <n v="7"/>
        <n v="6"/>
        <n v="1"/>
        <n v="3"/>
        <n v="9"/>
      </sharedItems>
    </cacheField>
    <cacheField name="Column1" numFmtId="0">
      <sharedItems containsSemiMixedTypes="0" containsString="0" containsNumber="1" containsInteger="1" minValue="1" maxValue="31"/>
    </cacheField>
    <cacheField name="Column2" numFmtId="0">
      <sharedItems containsSemiMixedTypes="0" containsString="0" containsNumber="1" containsInteger="1" minValue="2023" maxValue="2023"/>
    </cacheField>
    <cacheField name="Order date2" numFmtId="14">
      <sharedItems containsSemiMixedTypes="0" containsNonDate="0" containsDate="1" containsString="0" minDate="2023-01-07T00:00:00" maxDate="2024-01-01T00:00:00" count="81">
        <d v="2023-12-31T00:00:00"/>
        <d v="2023-02-22T00:00:00"/>
        <d v="2023-10-11T00:00:00"/>
        <d v="2023-05-05T00:00:00"/>
        <d v="2023-02-02T00:00:00"/>
        <d v="2023-11-01T00:00:00"/>
        <d v="2023-08-14T00:00:00"/>
        <d v="2023-04-01T00:00:00"/>
        <d v="2023-07-21T00:00:00"/>
        <d v="2023-12-29T00:00:00"/>
        <d v="2023-05-04T00:00:00"/>
        <d v="2023-07-25T00:00:00"/>
        <d v="2023-02-25T00:00:00"/>
        <d v="2023-02-24T00:00:00"/>
        <d v="2023-08-26T00:00:00"/>
        <d v="2023-02-13T00:00:00"/>
        <d v="2023-06-28T00:00:00"/>
        <d v="2023-11-28T00:00:00"/>
        <d v="2023-08-25T00:00:00"/>
        <d v="2023-04-12T00:00:00"/>
        <d v="2023-10-02T00:00:00"/>
        <d v="2023-11-09T00:00:00"/>
        <d v="2023-11-02T00:00:00"/>
        <d v="2023-05-28T00:00:00"/>
        <d v="2023-10-15T00:00:00"/>
        <d v="2023-01-16T00:00:00"/>
        <d v="2023-10-09T00:00:00"/>
        <d v="2023-10-07T00:00:00"/>
        <d v="2023-02-14T00:00:00"/>
        <d v="2023-03-26T00:00:00"/>
        <d v="2023-06-15T00:00:00"/>
        <d v="2023-05-22T00:00:00"/>
        <d v="2023-11-20T00:00:00"/>
        <d v="2023-12-22T00:00:00"/>
        <d v="2023-07-23T00:00:00"/>
        <d v="2023-10-17T00:00:00"/>
        <d v="2023-08-22T00:00:00"/>
        <d v="2023-12-02T00:00:00"/>
        <d v="2023-12-25T00:00:00"/>
        <d v="2023-09-23T00:00:00"/>
        <d v="2023-07-16T00:00:00"/>
        <d v="2023-02-05T00:00:00"/>
        <d v="2023-12-18T00:00:00"/>
        <d v="2023-06-11T00:00:00"/>
        <d v="2023-12-04T00:00:00"/>
        <d v="2023-07-17T00:00:00"/>
        <d v="2023-10-19T00:00:00"/>
        <d v="2023-05-15T00:00:00"/>
        <d v="2023-02-12T00:00:00"/>
        <d v="2023-01-30T00:00:00"/>
        <d v="2023-03-06T00:00:00"/>
        <d v="2023-10-18T00:00:00"/>
        <d v="2023-01-07T00:00:00"/>
        <d v="2023-05-08T00:00:00"/>
        <d v="2023-04-02T00:00:00"/>
        <d v="2023-09-10T00:00:00"/>
        <d v="2023-11-22T00:00:00"/>
        <d v="2023-05-02T00:00:00"/>
        <d v="2023-05-20T00:00:00"/>
        <d v="2023-07-28T00:00:00"/>
        <d v="2023-07-02T00:00:00"/>
        <d v="2023-03-07T00:00:00"/>
        <d v="2023-07-22T00:00:00"/>
        <d v="2023-01-18T00:00:00"/>
        <d v="2023-05-24T00:00:00"/>
        <d v="2023-09-03T00:00:00"/>
        <d v="2023-12-03T00:00:00"/>
        <d v="2023-10-16T00:00:00"/>
        <d v="2023-11-05T00:00:00"/>
        <d v="2023-10-28T00:00:00"/>
        <d v="2023-11-10T00:00:00"/>
        <d v="2023-07-13T00:00:00"/>
        <d v="2023-06-23T00:00:00"/>
        <d v="2023-02-21T00:00:00"/>
        <d v="2023-02-19T00:00:00"/>
        <d v="2023-12-05T00:00:00"/>
        <d v="2023-06-07T00:00:00"/>
        <d v="2023-07-09T00:00:00"/>
        <d v="2023-12-23T00:00:00"/>
        <d v="2023-09-25T00:00:00"/>
        <d v="2023-03-27T00:00:00"/>
      </sharedItems>
      <fieldGroup par="34"/>
    </cacheField>
    <cacheField name="Delivery Date" numFmtId="0">
      <sharedItems containsString="0" containsBlank="1" containsNumber="1" containsInteger="1" minValue="1" maxValue="12"/>
    </cacheField>
    <cacheField name="Column4" numFmtId="0">
      <sharedItems containsString="0" containsBlank="1" containsNumber="1" containsInteger="1" minValue="1" maxValue="30"/>
    </cacheField>
    <cacheField name="Column5" numFmtId="0">
      <sharedItems containsString="0" containsBlank="1" containsNumber="1" containsInteger="1" minValue="2023" maxValue="2024"/>
    </cacheField>
    <cacheField name="Delivery date3" numFmtId="14">
      <sharedItems containsNonDate="0" containsDate="1" containsMixedTypes="1" minDate="2023-01-09T00:00:00" maxDate="2024-01-02T00:00:00"/>
    </cacheField>
    <cacheField name="Cancel Date7" numFmtId="0">
      <sharedItems containsString="0" containsBlank="1" containsNumber="1" containsInteger="1" minValue="1" maxValue="12"/>
    </cacheField>
    <cacheField name="Column8" numFmtId="0">
      <sharedItems containsString="0" containsBlank="1" containsNumber="1" containsInteger="1" minValue="2" maxValue="28"/>
    </cacheField>
    <cacheField name="Column9" numFmtId="0">
      <sharedItems containsString="0" containsBlank="1" containsNumber="1" containsInteger="1" minValue="2023" maxValue="2024"/>
    </cacheField>
    <cacheField name="Cancel data" numFmtId="14">
      <sharedItems containsNonDate="0" containsDate="1" containsMixedTypes="1" minDate="2023-01-24T00:00:00" maxDate="2024-01-03T00:00:00"/>
    </cacheField>
    <cacheField name="Delivery time" numFmtId="0">
      <sharedItems containsMixedTypes="1" containsNumber="1" containsInteger="1" minValue="1" maxValue="7"/>
    </cacheField>
    <cacheField name="Product name" numFmtId="0">
      <sharedItems/>
    </cacheField>
    <cacheField name="Cancelled order" numFmtId="0">
      <sharedItems/>
    </cacheField>
    <cacheField name="Amount of delivered" numFmtId="0">
      <sharedItems containsSemiMixedTypes="0" containsString="0" containsNumber="1" containsInteger="1" minValue="0" maxValue="3260"/>
    </cacheField>
    <cacheField name="Payment method4" numFmtId="0">
      <sharedItems/>
    </cacheField>
    <cacheField name="Delivery Status5" numFmtId="0">
      <sharedItems/>
    </cacheField>
    <cacheField name="Fulfillment Partner6" numFmtId="0">
      <sharedItems/>
    </cacheField>
    <cacheField name="Product category" numFmtId="0">
      <sharedItems count="5">
        <s v="Home"/>
        <s v="Toys"/>
        <s v="Fashion"/>
        <s v="Electronics"/>
        <s v="Books"/>
      </sharedItems>
    </cacheField>
    <cacheField name="Customer name" numFmtId="0">
      <sharedItems/>
    </cacheField>
    <cacheField name="Delivery performance" numFmtId="0">
      <sharedItems count="3">
        <s v="cancelled"/>
        <s v="fast"/>
        <s v="slow"/>
      </sharedItems>
    </cacheField>
    <cacheField name="Cancelled order no." numFmtId="0">
      <sharedItems containsSemiMixedTypes="0" containsString="0" containsNumber="1" containsInteger="1" minValue="0" maxValue="1"/>
    </cacheField>
    <cacheField name="Cancellation rate" numFmtId="0">
      <sharedItems containsSemiMixedTypes="0" containsString="0" containsNumber="1" minValue="0" maxValue="1"/>
    </cacheField>
    <cacheField name="Months (Order date2)" numFmtId="0" databaseField="0">
      <fieldGroup base="13">
        <rangePr groupBy="months" startDate="2023-01-07T00:00:00" endDate="2024-01-01T00:00:00"/>
        <groupItems count="14">
          <s v="&lt;07-01-2023"/>
          <s v="Jan"/>
          <s v="Feb"/>
          <s v="Mar"/>
          <s v="Apr"/>
          <s v="May"/>
          <s v="Jun"/>
          <s v="Jul"/>
          <s v="Aug"/>
          <s v="Sep"/>
          <s v="Oct"/>
          <s v="Nov"/>
          <s v="Dec"/>
          <s v="&gt;01-01-2024"/>
        </groupItems>
      </fieldGroup>
    </cacheField>
  </cacheFields>
  <extLst>
    <ext xmlns:x14="http://schemas.microsoft.com/office/spreadsheetml/2009/9/main" uri="{725AE2AE-9491-48be-B2B4-4EB974FC3084}">
      <x14:pivotCacheDefinition pivotCacheId="212045236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s v="ORD0001"/>
    <s v="1/2/2024"/>
    <s v="CUST021"/>
    <s v="PROD012"/>
    <x v="0"/>
    <n v="44"/>
    <n v="1"/>
    <n v="44"/>
    <x v="0"/>
    <x v="0"/>
    <s v="DHL"/>
    <n v="12"/>
    <n v="31"/>
    <n v="2023"/>
    <d v="2023-12-31T00:00:00"/>
    <m/>
    <m/>
    <m/>
    <s v=" "/>
    <n v="1"/>
    <n v="2"/>
    <n v="2024"/>
    <d v="2024-01-02T00:00:00"/>
    <x v="0"/>
    <s v="Lamp"/>
    <s v="Cancelled"/>
    <n v="0"/>
    <s v="Apple Pay"/>
    <x v="0"/>
    <s v="DHL"/>
    <x v="0"/>
  </r>
  <r>
    <s v="ORD0002"/>
    <m/>
    <s v="CUST029"/>
    <s v="PROD018"/>
    <x v="1"/>
    <n v="96"/>
    <n v="4"/>
    <n v="384"/>
    <x v="1"/>
    <x v="1"/>
    <s v="DHL"/>
    <n v="2"/>
    <n v="22"/>
    <n v="2023"/>
    <d v="2023-02-22T00:00:00"/>
    <n v="2"/>
    <n v="24"/>
    <n v="2023"/>
    <d v="2023-02-24T00:00:00"/>
    <m/>
    <m/>
    <m/>
    <s v=" "/>
    <x v="1"/>
    <s v="Doll House"/>
    <s v="Active"/>
    <n v="384"/>
    <s v="Credit Card"/>
    <x v="1"/>
    <s v="DHL"/>
    <x v="1"/>
  </r>
  <r>
    <s v="ORD0003"/>
    <m/>
    <s v="CUST021"/>
    <s v="PROD013"/>
    <x v="2"/>
    <n v="194"/>
    <n v="4"/>
    <n v="776"/>
    <x v="1"/>
    <x v="2"/>
    <s v="USPS"/>
    <n v="10"/>
    <n v="11"/>
    <n v="2023"/>
    <d v="2023-10-11T00:00:00"/>
    <m/>
    <m/>
    <m/>
    <s v=" "/>
    <m/>
    <m/>
    <m/>
    <s v=" "/>
    <x v="0"/>
    <s v="Vacuum Cleaner"/>
    <s v="Active"/>
    <n v="0"/>
    <s v="Credit Card"/>
    <x v="2"/>
    <s v="USPS"/>
    <x v="0"/>
  </r>
  <r>
    <s v="ORD0004"/>
    <s v="5/11/2023"/>
    <s v="CUST044"/>
    <s v="PROD013"/>
    <x v="0"/>
    <n v="196"/>
    <n v="3"/>
    <n v="588"/>
    <x v="2"/>
    <x v="0"/>
    <s v="UPS"/>
    <n v="5"/>
    <n v="5"/>
    <n v="2023"/>
    <d v="2023-05-05T00:00:00"/>
    <m/>
    <m/>
    <m/>
    <s v=" "/>
    <n v="5"/>
    <n v="11"/>
    <n v="2023"/>
    <d v="2023-05-11T00:00:00"/>
    <x v="0"/>
    <s v="Vacuum Cleaner"/>
    <s v="Cancelled"/>
    <n v="0"/>
    <s v="PayPal"/>
    <x v="0"/>
    <s v="UPS"/>
    <x v="0"/>
  </r>
  <r>
    <s v="ORD0005"/>
    <m/>
    <s v="CUST027"/>
    <s v="PROD010"/>
    <x v="0"/>
    <n v="59"/>
    <n v="1"/>
    <n v="59"/>
    <x v="2"/>
    <x v="1"/>
    <s v="Amazon Logistics"/>
    <n v="2"/>
    <n v="2"/>
    <n v="2023"/>
    <d v="2023-02-02T00:00:00"/>
    <n v="2"/>
    <n v="5"/>
    <n v="2023"/>
    <d v="2023-02-05T00:00:00"/>
    <m/>
    <m/>
    <m/>
    <s v=" "/>
    <x v="2"/>
    <s v="Jeans"/>
    <s v="Active"/>
    <n v="59"/>
    <s v="PayPal"/>
    <x v="1"/>
    <s v="Amazon Logistics"/>
    <x v="2"/>
  </r>
  <r>
    <s v="ORD0006"/>
    <s v="11/2/2023"/>
    <s v="CUST009"/>
    <s v="PROD010"/>
    <x v="0"/>
    <n v="58"/>
    <n v="4"/>
    <n v="232"/>
    <x v="3"/>
    <x v="0"/>
    <s v="DHL"/>
    <n v="11"/>
    <n v="1"/>
    <n v="2023"/>
    <d v="2023-11-01T00:00:00"/>
    <m/>
    <m/>
    <m/>
    <s v=" "/>
    <n v="11"/>
    <n v="2"/>
    <n v="2023"/>
    <d v="2023-11-02T00:00:00"/>
    <x v="0"/>
    <s v="Jeans"/>
    <s v="Cancelled"/>
    <n v="0"/>
    <s v="Amazon Pay"/>
    <x v="0"/>
    <s v="DHL"/>
    <x v="2"/>
  </r>
  <r>
    <s v="ORD0007"/>
    <s v="8/18/2023"/>
    <s v="CUST042"/>
    <s v="PROD020"/>
    <x v="3"/>
    <n v="105"/>
    <n v="3"/>
    <n v="315"/>
    <x v="4"/>
    <x v="0"/>
    <s v="DHL"/>
    <n v="8"/>
    <n v="14"/>
    <n v="2023"/>
    <d v="2023-08-14T00:00:00"/>
    <m/>
    <m/>
    <m/>
    <s v=" "/>
    <n v="8"/>
    <n v="18"/>
    <n v="2023"/>
    <d v="2023-08-18T00:00:00"/>
    <x v="0"/>
    <s v="Bluetooth Speaker"/>
    <s v="Cancelled"/>
    <n v="0"/>
    <s v="Debit Card"/>
    <x v="0"/>
    <s v="DHL"/>
    <x v="3"/>
  </r>
  <r>
    <s v="ORD0008"/>
    <s v="4/6/2023"/>
    <s v="CUST019"/>
    <s v="PROD021"/>
    <x v="4"/>
    <n v="37"/>
    <n v="5"/>
    <n v="185"/>
    <x v="2"/>
    <x v="0"/>
    <s v="DHL"/>
    <n v="4"/>
    <n v="1"/>
    <n v="2023"/>
    <d v="2023-04-01T00:00:00"/>
    <m/>
    <m/>
    <m/>
    <s v=" "/>
    <n v="4"/>
    <n v="6"/>
    <n v="2023"/>
    <d v="2023-04-06T00:00:00"/>
    <x v="0"/>
    <s v="Wall Clock"/>
    <s v="Cancelled"/>
    <n v="0"/>
    <s v="PayPal"/>
    <x v="0"/>
    <s v="DHL"/>
    <x v="0"/>
  </r>
  <r>
    <s v="ORD0009"/>
    <m/>
    <s v="CUST013"/>
    <s v="PROD019"/>
    <x v="3"/>
    <n v="44"/>
    <n v="2"/>
    <n v="88"/>
    <x v="1"/>
    <x v="2"/>
    <s v="Amazon Logistics"/>
    <n v="7"/>
    <n v="21"/>
    <n v="2023"/>
    <d v="2023-07-21T00:00:00"/>
    <m/>
    <m/>
    <m/>
    <s v=" "/>
    <m/>
    <m/>
    <m/>
    <s v=" "/>
    <x v="0"/>
    <s v="Formal Shirt"/>
    <s v="Active"/>
    <n v="0"/>
    <s v="Credit Card"/>
    <x v="2"/>
    <s v="Amazon Logistics"/>
    <x v="2"/>
  </r>
  <r>
    <s v="ORD0010"/>
    <m/>
    <s v="CUST019"/>
    <s v="PROD003"/>
    <x v="2"/>
    <n v="141"/>
    <n v="4"/>
    <n v="564"/>
    <x v="4"/>
    <x v="2"/>
    <s v="DHL"/>
    <n v="12"/>
    <n v="29"/>
    <n v="2023"/>
    <d v="2023-12-29T00:00:00"/>
    <m/>
    <m/>
    <m/>
    <s v=" "/>
    <m/>
    <m/>
    <m/>
    <s v=" "/>
    <x v="0"/>
    <s v="Cookware Set"/>
    <s v="Active"/>
    <n v="0"/>
    <s v="Debit Card"/>
    <x v="2"/>
    <s v="DHL"/>
    <x v="0"/>
  </r>
  <r>
    <s v="ORD0011"/>
    <s v="5/8/2023"/>
    <s v="CUST046"/>
    <s v="PROD014"/>
    <x v="2"/>
    <n v="249"/>
    <n v="1"/>
    <n v="249"/>
    <x v="3"/>
    <x v="0"/>
    <s v="USPS"/>
    <n v="5"/>
    <n v="4"/>
    <n v="2023"/>
    <d v="2023-05-04T00:00:00"/>
    <m/>
    <m/>
    <m/>
    <s v=" "/>
    <n v="5"/>
    <n v="8"/>
    <n v="2023"/>
    <d v="2023-05-08T00:00:00"/>
    <x v="0"/>
    <s v="Smartwatch"/>
    <s v="Cancelled"/>
    <n v="0"/>
    <s v="Amazon Pay"/>
    <x v="0"/>
    <s v="USPS"/>
    <x v="3"/>
  </r>
  <r>
    <s v="ORD0012"/>
    <m/>
    <s v="CUST045"/>
    <s v="PROD014"/>
    <x v="3"/>
    <n v="247"/>
    <n v="3"/>
    <n v="741"/>
    <x v="3"/>
    <x v="2"/>
    <s v="FedEx"/>
    <n v="7"/>
    <n v="25"/>
    <n v="2023"/>
    <d v="2023-07-25T00:00:00"/>
    <m/>
    <m/>
    <m/>
    <s v=" "/>
    <m/>
    <m/>
    <m/>
    <s v=" "/>
    <x v="0"/>
    <s v="Smartwatch"/>
    <s v="Active"/>
    <n v="0"/>
    <s v="Amazon Pay"/>
    <x v="2"/>
    <s v="FedEx"/>
    <x v="3"/>
  </r>
  <r>
    <s v="ORD0013"/>
    <s v="2/28/2023"/>
    <s v="CUST023"/>
    <s v="PROD006"/>
    <x v="3"/>
    <n v="96"/>
    <n v="1"/>
    <n v="96"/>
    <x v="0"/>
    <x v="0"/>
    <s v="Amazon Logistics"/>
    <n v="2"/>
    <n v="25"/>
    <n v="2023"/>
    <d v="2023-02-25T00:00:00"/>
    <m/>
    <m/>
    <m/>
    <s v=" "/>
    <n v="2"/>
    <n v="28"/>
    <n v="2023"/>
    <d v="2023-02-28T00:00:00"/>
    <x v="0"/>
    <s v="Shoes"/>
    <s v="Cancelled"/>
    <n v="0"/>
    <s v="Apple Pay"/>
    <x v="0"/>
    <s v="Amazon Logistics"/>
    <x v="2"/>
  </r>
  <r>
    <s v="ORD0014"/>
    <s v="2/25/2023"/>
    <s v="CUST033"/>
    <s v="PROD017"/>
    <x v="4"/>
    <n v="74"/>
    <n v="5"/>
    <n v="370"/>
    <x v="0"/>
    <x v="0"/>
    <s v="Amazon Logistics"/>
    <n v="2"/>
    <n v="24"/>
    <n v="2023"/>
    <d v="2023-02-24T00:00:00"/>
    <m/>
    <m/>
    <m/>
    <s v=" "/>
    <n v="2"/>
    <n v="25"/>
    <n v="2023"/>
    <d v="2023-02-25T00:00:00"/>
    <x v="0"/>
    <s v="Gaming Mouse"/>
    <s v="Cancelled"/>
    <n v="0"/>
    <s v="Apple Pay"/>
    <x v="0"/>
    <s v="Amazon Logistics"/>
    <x v="3"/>
  </r>
  <r>
    <s v="ORD0015"/>
    <s v="9/2/2023"/>
    <s v="CUST033"/>
    <s v="PROD005"/>
    <x v="2"/>
    <n v="27"/>
    <n v="1"/>
    <n v="27"/>
    <x v="1"/>
    <x v="0"/>
    <s v="Amazon Logistics"/>
    <n v="8"/>
    <n v="26"/>
    <n v="2023"/>
    <d v="2023-08-26T00:00:00"/>
    <m/>
    <m/>
    <m/>
    <s v=" "/>
    <n v="9"/>
    <n v="2"/>
    <n v="2023"/>
    <d v="2023-09-02T00:00:00"/>
    <x v="0"/>
    <s v="T-Shirt"/>
    <s v="Cancelled"/>
    <n v="0"/>
    <s v="Credit Card"/>
    <x v="0"/>
    <s v="Amazon Logistics"/>
    <x v="2"/>
  </r>
  <r>
    <s v="ORD0016"/>
    <m/>
    <s v="CUST047"/>
    <s v="PROD005"/>
    <x v="2"/>
    <n v="27"/>
    <n v="3"/>
    <n v="81"/>
    <x v="4"/>
    <x v="2"/>
    <s v="Amazon Logistics"/>
    <n v="2"/>
    <n v="13"/>
    <n v="2023"/>
    <d v="2023-02-13T00:00:00"/>
    <m/>
    <m/>
    <m/>
    <s v=" "/>
    <m/>
    <m/>
    <m/>
    <s v=" "/>
    <x v="0"/>
    <s v="T-Shirt"/>
    <s v="Active"/>
    <n v="0"/>
    <s v="Debit Card"/>
    <x v="2"/>
    <s v="Amazon Logistics"/>
    <x v="2"/>
  </r>
  <r>
    <s v="ORD0017"/>
    <m/>
    <s v="CUST045"/>
    <s v="PROD015"/>
    <x v="1"/>
    <n v="21"/>
    <n v="3"/>
    <n v="63"/>
    <x v="1"/>
    <x v="1"/>
    <s v="DHL"/>
    <n v="6"/>
    <n v="28"/>
    <n v="2023"/>
    <d v="2023-06-28T00:00:00"/>
    <n v="7"/>
    <n v="1"/>
    <n v="2023"/>
    <d v="2023-07-01T00:00:00"/>
    <m/>
    <m/>
    <m/>
    <s v=" "/>
    <x v="2"/>
    <s v="Novel"/>
    <s v="Active"/>
    <n v="63"/>
    <s v="Credit Card"/>
    <x v="1"/>
    <s v="DHL"/>
    <x v="4"/>
  </r>
  <r>
    <s v="ORD0018"/>
    <m/>
    <s v="CUST011"/>
    <s v="PROD008"/>
    <x v="4"/>
    <n v="70"/>
    <n v="5"/>
    <n v="350"/>
    <x v="2"/>
    <x v="2"/>
    <s v="Amazon Logistics"/>
    <n v="11"/>
    <n v="28"/>
    <n v="2023"/>
    <d v="2023-11-28T00:00:00"/>
    <m/>
    <m/>
    <m/>
    <s v=" "/>
    <m/>
    <m/>
    <m/>
    <s v=" "/>
    <x v="0"/>
    <s v="Textbook"/>
    <s v="Active"/>
    <n v="0"/>
    <s v="PayPal"/>
    <x v="2"/>
    <s v="Amazon Logistics"/>
    <x v="4"/>
  </r>
  <r>
    <s v="ORD0019"/>
    <m/>
    <s v="CUST041"/>
    <s v="PROD006"/>
    <x v="2"/>
    <n v="94"/>
    <n v="4"/>
    <n v="376"/>
    <x v="1"/>
    <x v="2"/>
    <s v="USPS"/>
    <n v="8"/>
    <n v="25"/>
    <n v="2023"/>
    <d v="2023-08-25T00:00:00"/>
    <m/>
    <m/>
    <m/>
    <s v=" "/>
    <m/>
    <m/>
    <m/>
    <s v=" "/>
    <x v="0"/>
    <s v="Shoes"/>
    <s v="Active"/>
    <n v="0"/>
    <s v="Credit Card"/>
    <x v="2"/>
    <s v="USPS"/>
    <x v="2"/>
  </r>
  <r>
    <s v="ORD0020"/>
    <m/>
    <s v="CUST025"/>
    <s v="PROD001"/>
    <x v="0"/>
    <n v="813"/>
    <n v="2"/>
    <n v="1626"/>
    <x v="1"/>
    <x v="2"/>
    <s v="FedEx"/>
    <n v="4"/>
    <n v="12"/>
    <n v="2023"/>
    <d v="2023-04-12T00:00:00"/>
    <m/>
    <m/>
    <m/>
    <s v=" "/>
    <m/>
    <m/>
    <m/>
    <s v=" "/>
    <x v="0"/>
    <s v="Smartphone"/>
    <s v="Active"/>
    <n v="0"/>
    <s v="Credit Card"/>
    <x v="2"/>
    <s v="FedEx"/>
    <x v="3"/>
  </r>
  <r>
    <s v="ORD0021"/>
    <m/>
    <s v="CUST013"/>
    <s v="PROD015"/>
    <x v="3"/>
    <n v="21"/>
    <n v="4"/>
    <n v="84"/>
    <x v="2"/>
    <x v="2"/>
    <s v="Amazon Logistics"/>
    <n v="10"/>
    <n v="2"/>
    <n v="2023"/>
    <d v="2023-10-02T00:00:00"/>
    <m/>
    <m/>
    <m/>
    <s v=" "/>
    <m/>
    <m/>
    <m/>
    <s v=" "/>
    <x v="0"/>
    <s v="Novel"/>
    <s v="Active"/>
    <n v="0"/>
    <s v="PayPal"/>
    <x v="2"/>
    <s v="Amazon Logistics"/>
    <x v="4"/>
  </r>
  <r>
    <s v="ORD0022"/>
    <m/>
    <s v="CUST023"/>
    <s v="PROD012"/>
    <x v="4"/>
    <n v="46"/>
    <n v="5"/>
    <n v="230"/>
    <x v="2"/>
    <x v="2"/>
    <s v="USPS"/>
    <n v="11"/>
    <n v="9"/>
    <n v="2023"/>
    <d v="2023-11-09T00:00:00"/>
    <m/>
    <m/>
    <m/>
    <s v=" "/>
    <m/>
    <m/>
    <m/>
    <s v=" "/>
    <x v="0"/>
    <s v="Lamp"/>
    <s v="Active"/>
    <n v="0"/>
    <s v="PayPal"/>
    <x v="2"/>
    <s v="USPS"/>
    <x v="0"/>
  </r>
  <r>
    <s v="ORD0023"/>
    <s v="2/14/2023"/>
    <s v="CUST016"/>
    <s v="PROD010"/>
    <x v="4"/>
    <n v="58"/>
    <n v="3"/>
    <n v="174"/>
    <x v="3"/>
    <x v="0"/>
    <s v="Amazon Logistics"/>
    <n v="2"/>
    <n v="13"/>
    <n v="2023"/>
    <d v="2023-02-13T00:00:00"/>
    <m/>
    <m/>
    <m/>
    <s v=" "/>
    <n v="2"/>
    <n v="14"/>
    <n v="2023"/>
    <d v="2023-02-14T00:00:00"/>
    <x v="0"/>
    <s v="Jeans"/>
    <s v="Cancelled"/>
    <n v="0"/>
    <s v="Amazon Pay"/>
    <x v="0"/>
    <s v="Amazon Logistics"/>
    <x v="2"/>
  </r>
  <r>
    <s v="ORD0024"/>
    <m/>
    <s v="CUST028"/>
    <s v="PROD006"/>
    <x v="4"/>
    <n v="96"/>
    <n v="5"/>
    <n v="480"/>
    <x v="3"/>
    <x v="1"/>
    <s v="Amazon Logistics"/>
    <n v="11"/>
    <n v="2"/>
    <n v="2023"/>
    <d v="2023-11-02T00:00:00"/>
    <n v="11"/>
    <n v="5"/>
    <n v="2023"/>
    <d v="2023-11-05T00:00:00"/>
    <m/>
    <m/>
    <m/>
    <s v=" "/>
    <x v="2"/>
    <s v="Shoes"/>
    <s v="Active"/>
    <n v="480"/>
    <s v="Amazon Pay"/>
    <x v="1"/>
    <s v="Amazon Logistics"/>
    <x v="2"/>
  </r>
  <r>
    <s v="ORD0025"/>
    <m/>
    <s v="CUST040"/>
    <s v="PROD002"/>
    <x v="2"/>
    <n v="43"/>
    <n v="1"/>
    <n v="43"/>
    <x v="4"/>
    <x v="1"/>
    <s v="Amazon Logistics"/>
    <n v="5"/>
    <n v="28"/>
    <n v="2023"/>
    <d v="2023-05-28T00:00:00"/>
    <n v="5"/>
    <n v="30"/>
    <n v="2023"/>
    <d v="2023-05-30T00:00:00"/>
    <m/>
    <m/>
    <m/>
    <s v=" "/>
    <x v="1"/>
    <s v="Action Figure"/>
    <s v="Active"/>
    <n v="43"/>
    <s v="Debit Card"/>
    <x v="1"/>
    <s v="Amazon Logistics"/>
    <x v="1"/>
  </r>
  <r>
    <s v="ORD0026"/>
    <m/>
    <s v="CUST027"/>
    <s v="PROD022"/>
    <x v="2"/>
    <n v="64"/>
    <n v="4"/>
    <n v="256"/>
    <x v="4"/>
    <x v="1"/>
    <s v="USPS"/>
    <n v="10"/>
    <n v="15"/>
    <n v="2023"/>
    <d v="2023-10-15T00:00:00"/>
    <n v="10"/>
    <n v="21"/>
    <n v="2023"/>
    <d v="2023-10-21T00:00:00"/>
    <m/>
    <m/>
    <m/>
    <s v=" "/>
    <x v="3"/>
    <s v="Backpack"/>
    <s v="Active"/>
    <n v="256"/>
    <s v="Debit Card"/>
    <x v="1"/>
    <s v="USPS"/>
    <x v="2"/>
  </r>
  <r>
    <s v="ORD0027"/>
    <m/>
    <s v="CUST018"/>
    <s v="PROD008"/>
    <x v="2"/>
    <n v="70"/>
    <n v="2"/>
    <n v="140"/>
    <x v="3"/>
    <x v="2"/>
    <s v="Amazon Logistics"/>
    <n v="1"/>
    <n v="16"/>
    <n v="2023"/>
    <d v="2023-01-16T00:00:00"/>
    <m/>
    <m/>
    <m/>
    <s v=" "/>
    <m/>
    <m/>
    <m/>
    <s v=" "/>
    <x v="0"/>
    <s v="Textbook"/>
    <s v="Active"/>
    <n v="0"/>
    <s v="Amazon Pay"/>
    <x v="2"/>
    <s v="Amazon Logistics"/>
    <x v="4"/>
  </r>
  <r>
    <s v="ORD0028"/>
    <m/>
    <s v="CUST018"/>
    <s v="PROD018"/>
    <x v="3"/>
    <n v="97"/>
    <n v="3"/>
    <n v="291"/>
    <x v="1"/>
    <x v="2"/>
    <s v="Amazon Logistics"/>
    <n v="10"/>
    <n v="9"/>
    <n v="2023"/>
    <d v="2023-10-09T00:00:00"/>
    <m/>
    <m/>
    <m/>
    <s v=" "/>
    <m/>
    <m/>
    <m/>
    <s v=" "/>
    <x v="0"/>
    <s v="Doll House"/>
    <s v="Active"/>
    <n v="0"/>
    <s v="Credit Card"/>
    <x v="2"/>
    <s v="Amazon Logistics"/>
    <x v="1"/>
  </r>
  <r>
    <s v="ORD0029"/>
    <s v="10/10/2023"/>
    <s v="CUST007"/>
    <s v="PROD021"/>
    <x v="1"/>
    <n v="37"/>
    <n v="3"/>
    <n v="111"/>
    <x v="0"/>
    <x v="0"/>
    <s v="DHL"/>
    <n v="10"/>
    <n v="7"/>
    <n v="2023"/>
    <d v="2023-10-07T00:00:00"/>
    <m/>
    <m/>
    <m/>
    <s v=" "/>
    <n v="10"/>
    <n v="10"/>
    <n v="2023"/>
    <d v="2023-10-10T00:00:00"/>
    <x v="0"/>
    <s v="Wall Clock"/>
    <s v="Cancelled"/>
    <n v="0"/>
    <s v="Apple Pay"/>
    <x v="0"/>
    <s v="DHL"/>
    <x v="0"/>
  </r>
  <r>
    <s v="ORD0030"/>
    <m/>
    <s v="CUST008"/>
    <s v="PROD008"/>
    <x v="0"/>
    <n v="69"/>
    <n v="5"/>
    <n v="345"/>
    <x v="3"/>
    <x v="2"/>
    <s v="Amazon Logistics"/>
    <n v="2"/>
    <n v="14"/>
    <n v="2023"/>
    <d v="2023-02-14T00:00:00"/>
    <m/>
    <m/>
    <m/>
    <s v=" "/>
    <m/>
    <m/>
    <m/>
    <s v=" "/>
    <x v="0"/>
    <s v="Textbook"/>
    <s v="Active"/>
    <n v="0"/>
    <s v="Amazon Pay"/>
    <x v="2"/>
    <s v="Amazon Logistics"/>
    <x v="4"/>
  </r>
  <r>
    <s v="ORD0031"/>
    <m/>
    <s v="CUST014"/>
    <s v="PROD002"/>
    <x v="0"/>
    <n v="42"/>
    <n v="5"/>
    <n v="210"/>
    <x v="3"/>
    <x v="2"/>
    <s v="UPS"/>
    <n v="3"/>
    <n v="26"/>
    <n v="2023"/>
    <d v="2023-03-26T00:00:00"/>
    <m/>
    <m/>
    <m/>
    <s v=" "/>
    <m/>
    <m/>
    <m/>
    <s v=" "/>
    <x v="0"/>
    <s v="Action Figure"/>
    <s v="Active"/>
    <n v="0"/>
    <s v="Amazon Pay"/>
    <x v="2"/>
    <s v="UPS"/>
    <x v="1"/>
  </r>
  <r>
    <s v="ORD0032"/>
    <s v="6/22/2023"/>
    <s v="CUST037"/>
    <s v="PROD009"/>
    <x v="1"/>
    <n v="11"/>
    <n v="5"/>
    <n v="55"/>
    <x v="4"/>
    <x v="0"/>
    <s v="FedEx"/>
    <n v="6"/>
    <n v="15"/>
    <n v="2023"/>
    <d v="2023-06-15T00:00:00"/>
    <m/>
    <m/>
    <m/>
    <s v=" "/>
    <n v="6"/>
    <n v="22"/>
    <n v="2023"/>
    <d v="2023-06-22T00:00:00"/>
    <x v="0"/>
    <s v="Magazine"/>
    <s v="Cancelled"/>
    <n v="0"/>
    <s v="Debit Card"/>
    <x v="0"/>
    <s v="FedEx"/>
    <x v="4"/>
  </r>
  <r>
    <s v="ORD0033"/>
    <m/>
    <s v="CUST016"/>
    <s v="PROD005"/>
    <x v="2"/>
    <n v="27"/>
    <n v="2"/>
    <n v="54"/>
    <x v="0"/>
    <x v="1"/>
    <s v="USPS"/>
    <n v="5"/>
    <n v="22"/>
    <n v="2023"/>
    <d v="2023-05-22T00:00:00"/>
    <n v="5"/>
    <n v="23"/>
    <n v="2023"/>
    <d v="2023-05-23T00:00:00"/>
    <m/>
    <m/>
    <m/>
    <s v=" "/>
    <x v="4"/>
    <s v="T-Shirt"/>
    <s v="Active"/>
    <n v="54"/>
    <s v="Apple Pay"/>
    <x v="1"/>
    <s v="USPS"/>
    <x v="2"/>
  </r>
  <r>
    <s v="ORD0034"/>
    <m/>
    <s v="CUST025"/>
    <s v="PROD015"/>
    <x v="2"/>
    <n v="21"/>
    <n v="1"/>
    <n v="21"/>
    <x v="3"/>
    <x v="2"/>
    <s v="DHL"/>
    <n v="11"/>
    <n v="20"/>
    <n v="2023"/>
    <d v="2023-11-20T00:00:00"/>
    <m/>
    <m/>
    <m/>
    <s v=" "/>
    <m/>
    <m/>
    <m/>
    <s v=" "/>
    <x v="0"/>
    <s v="Novel"/>
    <s v="Active"/>
    <n v="0"/>
    <s v="Amazon Pay"/>
    <x v="2"/>
    <s v="DHL"/>
    <x v="4"/>
  </r>
  <r>
    <s v="ORD0035"/>
    <m/>
    <s v="CUST032"/>
    <s v="PROD011"/>
    <x v="2"/>
    <n v="172"/>
    <n v="1"/>
    <n v="172"/>
    <x v="2"/>
    <x v="1"/>
    <s v="USPS"/>
    <n v="12"/>
    <n v="22"/>
    <n v="2023"/>
    <d v="2023-12-22T00:00:00"/>
    <n v="12"/>
    <n v="26"/>
    <n v="2023"/>
    <d v="2023-12-26T00:00:00"/>
    <m/>
    <m/>
    <m/>
    <s v=" "/>
    <x v="5"/>
    <s v="Headphones"/>
    <s v="Active"/>
    <n v="172"/>
    <s v="PayPal"/>
    <x v="1"/>
    <s v="USPS"/>
    <x v="3"/>
  </r>
  <r>
    <s v="ORD0036"/>
    <m/>
    <s v="CUST014"/>
    <s v="PROD016"/>
    <x v="0"/>
    <n v="212"/>
    <n v="3"/>
    <n v="636"/>
    <x v="3"/>
    <x v="2"/>
    <s v="UPS"/>
    <n v="7"/>
    <n v="23"/>
    <n v="2023"/>
    <d v="2023-07-23T00:00:00"/>
    <m/>
    <m/>
    <m/>
    <s v=" "/>
    <m/>
    <m/>
    <m/>
    <s v=" "/>
    <x v="0"/>
    <s v="Cookware Set Pro"/>
    <s v="Active"/>
    <n v="0"/>
    <s v="Amazon Pay"/>
    <x v="2"/>
    <s v="UPS"/>
    <x v="0"/>
  </r>
  <r>
    <s v="ORD0037"/>
    <m/>
    <s v="CUST044"/>
    <s v="PROD002"/>
    <x v="1"/>
    <n v="41"/>
    <n v="4"/>
    <n v="164"/>
    <x v="1"/>
    <x v="1"/>
    <s v="Amazon Logistics"/>
    <n v="10"/>
    <n v="17"/>
    <n v="2023"/>
    <d v="2023-10-17T00:00:00"/>
    <n v="10"/>
    <n v="22"/>
    <n v="2023"/>
    <d v="2023-10-22T00:00:00"/>
    <m/>
    <m/>
    <m/>
    <s v=" "/>
    <x v="6"/>
    <s v="Action Figure"/>
    <s v="Active"/>
    <n v="164"/>
    <s v="Credit Card"/>
    <x v="1"/>
    <s v="Amazon Logistics"/>
    <x v="1"/>
  </r>
  <r>
    <s v="ORD0038"/>
    <s v="8/24/2023"/>
    <s v="CUST028"/>
    <s v="PROD007"/>
    <x v="0"/>
    <n v="32"/>
    <n v="2"/>
    <n v="64"/>
    <x v="4"/>
    <x v="0"/>
    <s v="FedEx"/>
    <n v="8"/>
    <n v="22"/>
    <n v="2023"/>
    <d v="2023-08-22T00:00:00"/>
    <m/>
    <m/>
    <m/>
    <s v=" "/>
    <n v="8"/>
    <n v="24"/>
    <n v="2023"/>
    <d v="2023-08-24T00:00:00"/>
    <x v="0"/>
    <s v="Puzzle"/>
    <s v="Cancelled"/>
    <n v="0"/>
    <s v="Debit Card"/>
    <x v="0"/>
    <s v="FedEx"/>
    <x v="1"/>
  </r>
  <r>
    <s v="ORD0039"/>
    <m/>
    <s v="CUST024"/>
    <s v="PROD022"/>
    <x v="1"/>
    <n v="66"/>
    <n v="2"/>
    <n v="132"/>
    <x v="0"/>
    <x v="2"/>
    <s v="DHL"/>
    <n v="12"/>
    <n v="2"/>
    <n v="2023"/>
    <d v="2023-12-02T00:00:00"/>
    <m/>
    <m/>
    <m/>
    <s v=" "/>
    <m/>
    <m/>
    <m/>
    <s v=" "/>
    <x v="0"/>
    <s v="Backpack"/>
    <s v="Active"/>
    <n v="0"/>
    <s v="Apple Pay"/>
    <x v="2"/>
    <s v="DHL"/>
    <x v="2"/>
  </r>
  <r>
    <s v="ORD0040"/>
    <m/>
    <s v="CUST006"/>
    <s v="PROD004"/>
    <x v="1"/>
    <n v="62"/>
    <n v="4"/>
    <n v="248"/>
    <x v="4"/>
    <x v="2"/>
    <s v="UPS"/>
    <n v="12"/>
    <n v="25"/>
    <n v="2023"/>
    <d v="2023-12-25T00:00:00"/>
    <m/>
    <m/>
    <m/>
    <s v=" "/>
    <m/>
    <m/>
    <m/>
    <s v=" "/>
    <x v="0"/>
    <s v="Leg Set"/>
    <s v="Active"/>
    <n v="0"/>
    <s v="Debit Card"/>
    <x v="2"/>
    <s v="UPS"/>
    <x v="1"/>
  </r>
  <r>
    <s v="ORD0041"/>
    <m/>
    <s v="CUST001"/>
    <s v="PROD011"/>
    <x v="4"/>
    <n v="173"/>
    <n v="4"/>
    <n v="692"/>
    <x v="0"/>
    <x v="1"/>
    <s v="UPS"/>
    <n v="9"/>
    <n v="23"/>
    <n v="2023"/>
    <d v="2023-09-23T00:00:00"/>
    <n v="9"/>
    <n v="30"/>
    <n v="2023"/>
    <d v="2023-09-30T00:00:00"/>
    <m/>
    <m/>
    <m/>
    <s v=" "/>
    <x v="7"/>
    <s v="Headphones"/>
    <s v="Active"/>
    <n v="692"/>
    <s v="Apple Pay"/>
    <x v="1"/>
    <s v="UPS"/>
    <x v="3"/>
  </r>
  <r>
    <s v="ORD0042"/>
    <m/>
    <s v="CUST007"/>
    <s v="PROD004"/>
    <x v="4"/>
    <n v="63"/>
    <n v="3"/>
    <n v="189"/>
    <x v="0"/>
    <x v="1"/>
    <s v="UPS"/>
    <n v="7"/>
    <n v="16"/>
    <n v="2023"/>
    <d v="2023-07-16T00:00:00"/>
    <n v="7"/>
    <n v="18"/>
    <n v="2023"/>
    <d v="2023-07-18T00:00:00"/>
    <m/>
    <m/>
    <m/>
    <s v=" "/>
    <x v="1"/>
    <s v="Leg Set"/>
    <s v="Active"/>
    <n v="189"/>
    <s v="Apple Pay"/>
    <x v="1"/>
    <s v="UPS"/>
    <x v="1"/>
  </r>
  <r>
    <s v="ORD0043"/>
    <s v="2/11/2023"/>
    <s v="CUST040"/>
    <s v="PROD021"/>
    <x v="4"/>
    <n v="36"/>
    <n v="3"/>
    <n v="108"/>
    <x v="4"/>
    <x v="0"/>
    <s v="USPS"/>
    <n v="2"/>
    <n v="5"/>
    <n v="2023"/>
    <d v="2023-02-05T00:00:00"/>
    <m/>
    <m/>
    <m/>
    <s v=" "/>
    <n v="2"/>
    <n v="11"/>
    <n v="2023"/>
    <d v="2023-02-11T00:00:00"/>
    <x v="0"/>
    <s v="Wall Clock"/>
    <s v="Cancelled"/>
    <n v="0"/>
    <s v="Debit Card"/>
    <x v="0"/>
    <s v="USPS"/>
    <x v="0"/>
  </r>
  <r>
    <s v="ORD0044"/>
    <s v="12/23/2023"/>
    <s v="CUST006"/>
    <s v="PROD004"/>
    <x v="3"/>
    <n v="62"/>
    <n v="1"/>
    <n v="62"/>
    <x v="0"/>
    <x v="0"/>
    <s v="Amazon Logistics"/>
    <n v="12"/>
    <n v="18"/>
    <n v="2023"/>
    <d v="2023-12-18T00:00:00"/>
    <m/>
    <m/>
    <m/>
    <s v=" "/>
    <n v="12"/>
    <n v="23"/>
    <n v="2023"/>
    <d v="2023-12-23T00:00:00"/>
    <x v="0"/>
    <s v="Leg Set"/>
    <s v="Cancelled"/>
    <n v="0"/>
    <s v="Apple Pay"/>
    <x v="0"/>
    <s v="Amazon Logistics"/>
    <x v="1"/>
  </r>
  <r>
    <s v="ORD0045"/>
    <s v="6/14/2023"/>
    <s v="CUST042"/>
    <s v="PROD003"/>
    <x v="3"/>
    <n v="137"/>
    <n v="5"/>
    <n v="685"/>
    <x v="3"/>
    <x v="0"/>
    <s v="FedEx"/>
    <n v="6"/>
    <n v="11"/>
    <n v="2023"/>
    <d v="2023-06-11T00:00:00"/>
    <m/>
    <m/>
    <m/>
    <s v=" "/>
    <n v="6"/>
    <n v="14"/>
    <n v="2023"/>
    <d v="2023-06-14T00:00:00"/>
    <x v="0"/>
    <s v="Cookware Set"/>
    <s v="Cancelled"/>
    <n v="0"/>
    <s v="Amazon Pay"/>
    <x v="0"/>
    <s v="FedEx"/>
    <x v="0"/>
  </r>
  <r>
    <s v="ORD0046"/>
    <m/>
    <s v="CUST039"/>
    <s v="PROD017"/>
    <x v="0"/>
    <n v="73"/>
    <n v="4"/>
    <n v="292"/>
    <x v="1"/>
    <x v="1"/>
    <s v="Amazon Logistics"/>
    <n v="12"/>
    <n v="4"/>
    <n v="2023"/>
    <d v="2023-12-04T00:00:00"/>
    <n v="12"/>
    <n v="8"/>
    <n v="2023"/>
    <d v="2023-12-08T00:00:00"/>
    <m/>
    <m/>
    <m/>
    <s v=" "/>
    <x v="5"/>
    <s v="Gaming Mouse"/>
    <s v="Active"/>
    <n v="292"/>
    <s v="Credit Card"/>
    <x v="1"/>
    <s v="Amazon Logistics"/>
    <x v="3"/>
  </r>
  <r>
    <s v="ORD0047"/>
    <m/>
    <s v="CUST041"/>
    <s v="PROD020"/>
    <x v="0"/>
    <n v="104"/>
    <n v="1"/>
    <n v="104"/>
    <x v="2"/>
    <x v="1"/>
    <s v="Amazon Logistics"/>
    <n v="7"/>
    <n v="17"/>
    <n v="2023"/>
    <d v="2023-07-17T00:00:00"/>
    <n v="7"/>
    <n v="19"/>
    <n v="2023"/>
    <d v="2023-07-19T00:00:00"/>
    <m/>
    <m/>
    <m/>
    <s v=" "/>
    <x v="1"/>
    <s v="Bluetooth Speaker"/>
    <s v="Active"/>
    <n v="104"/>
    <s v="PayPal"/>
    <x v="1"/>
    <s v="Amazon Logistics"/>
    <x v="3"/>
  </r>
  <r>
    <s v="ORD0048"/>
    <m/>
    <s v="CUST044"/>
    <s v="PROD006"/>
    <x v="1"/>
    <n v="97"/>
    <n v="1"/>
    <n v="97"/>
    <x v="3"/>
    <x v="1"/>
    <s v="FedEx"/>
    <n v="10"/>
    <n v="19"/>
    <n v="2023"/>
    <d v="2023-10-19T00:00:00"/>
    <n v="10"/>
    <n v="24"/>
    <n v="2023"/>
    <d v="2023-10-24T00:00:00"/>
    <m/>
    <m/>
    <m/>
    <s v=" "/>
    <x v="6"/>
    <s v="Shoes"/>
    <s v="Active"/>
    <n v="97"/>
    <s v="Amazon Pay"/>
    <x v="1"/>
    <s v="FedEx"/>
    <x v="2"/>
  </r>
  <r>
    <s v="ORD0049"/>
    <m/>
    <s v="CUST026"/>
    <s v="PROD017"/>
    <x v="2"/>
    <n v="73"/>
    <n v="5"/>
    <n v="365"/>
    <x v="0"/>
    <x v="2"/>
    <s v="Amazon Logistics"/>
    <n v="5"/>
    <n v="15"/>
    <n v="2023"/>
    <d v="2023-05-15T00:00:00"/>
    <m/>
    <m/>
    <m/>
    <s v=" "/>
    <m/>
    <m/>
    <m/>
    <s v=" "/>
    <x v="0"/>
    <s v="Gaming Mouse"/>
    <s v="Active"/>
    <n v="0"/>
    <s v="Apple Pay"/>
    <x v="2"/>
    <s v="Amazon Logistics"/>
    <x v="3"/>
  </r>
  <r>
    <s v="ORD0050"/>
    <m/>
    <s v="CUST040"/>
    <s v="PROD005"/>
    <x v="1"/>
    <n v="27"/>
    <n v="3"/>
    <n v="81"/>
    <x v="3"/>
    <x v="1"/>
    <s v="UPS"/>
    <n v="2"/>
    <n v="12"/>
    <n v="2023"/>
    <d v="2023-02-12T00:00:00"/>
    <n v="2"/>
    <n v="19"/>
    <n v="2023"/>
    <d v="2023-02-19T00:00:00"/>
    <m/>
    <m/>
    <m/>
    <s v=" "/>
    <x v="7"/>
    <s v="T-Shirt"/>
    <s v="Active"/>
    <n v="81"/>
    <s v="Amazon Pay"/>
    <x v="1"/>
    <s v="UPS"/>
    <x v="2"/>
  </r>
  <r>
    <s v="ORD0051"/>
    <m/>
    <s v="CUST041"/>
    <s v="PROD021"/>
    <x v="0"/>
    <n v="37"/>
    <n v="1"/>
    <n v="37"/>
    <x v="0"/>
    <x v="2"/>
    <s v="UPS"/>
    <n v="10"/>
    <n v="2"/>
    <n v="2023"/>
    <d v="2023-10-02T00:00:00"/>
    <m/>
    <m/>
    <m/>
    <s v=" "/>
    <m/>
    <m/>
    <m/>
    <s v=" "/>
    <x v="0"/>
    <s v="Wall Clock"/>
    <s v="Active"/>
    <n v="0"/>
    <s v="Apple Pay"/>
    <x v="2"/>
    <s v="UPS"/>
    <x v="0"/>
  </r>
  <r>
    <s v="ORD0052"/>
    <m/>
    <s v="CUST008"/>
    <s v="PROD015"/>
    <x v="0"/>
    <n v="22"/>
    <n v="1"/>
    <n v="22"/>
    <x v="4"/>
    <x v="1"/>
    <s v="FedEx"/>
    <n v="1"/>
    <n v="30"/>
    <n v="2023"/>
    <d v="2023-01-30T00:00:00"/>
    <n v="2"/>
    <n v="1"/>
    <n v="2023"/>
    <d v="2023-02-01T00:00:00"/>
    <m/>
    <m/>
    <m/>
    <s v=" "/>
    <x v="1"/>
    <s v="Novel"/>
    <s v="Active"/>
    <n v="22"/>
    <s v="Debit Card"/>
    <x v="1"/>
    <s v="FedEx"/>
    <x v="4"/>
  </r>
  <r>
    <s v="ORD0053"/>
    <m/>
    <s v="CUST011"/>
    <s v="PROD016"/>
    <x v="3"/>
    <n v="218"/>
    <n v="5"/>
    <n v="1090"/>
    <x v="2"/>
    <x v="1"/>
    <s v="DHL"/>
    <n v="12"/>
    <n v="29"/>
    <n v="2023"/>
    <d v="2023-12-29T00:00:00"/>
    <n v="1"/>
    <n v="1"/>
    <n v="2024"/>
    <d v="2024-01-01T00:00:00"/>
    <m/>
    <m/>
    <m/>
    <s v=" "/>
    <x v="2"/>
    <s v="Cookware Set Pro"/>
    <s v="Active"/>
    <n v="1090"/>
    <s v="PayPal"/>
    <x v="1"/>
    <s v="DHL"/>
    <x v="0"/>
  </r>
  <r>
    <s v="ORD0054"/>
    <s v="3/13/2023"/>
    <s v="CUST018"/>
    <s v="PROD004"/>
    <x v="0"/>
    <n v="64"/>
    <n v="1"/>
    <n v="64"/>
    <x v="0"/>
    <x v="0"/>
    <s v="USPS"/>
    <n v="3"/>
    <n v="6"/>
    <n v="2023"/>
    <d v="2023-03-06T00:00:00"/>
    <m/>
    <m/>
    <m/>
    <s v=" "/>
    <n v="3"/>
    <n v="13"/>
    <n v="2023"/>
    <d v="2023-03-13T00:00:00"/>
    <x v="0"/>
    <s v="Leg Set"/>
    <s v="Cancelled"/>
    <n v="0"/>
    <s v="Apple Pay"/>
    <x v="0"/>
    <s v="USPS"/>
    <x v="1"/>
  </r>
  <r>
    <s v="ORD0055"/>
    <m/>
    <s v="CUST037"/>
    <s v="PROD021"/>
    <x v="3"/>
    <n v="36"/>
    <n v="4"/>
    <n v="144"/>
    <x v="2"/>
    <x v="1"/>
    <s v="Amazon Logistics"/>
    <n v="2"/>
    <n v="2"/>
    <n v="2023"/>
    <d v="2023-02-02T00:00:00"/>
    <n v="2"/>
    <n v="6"/>
    <n v="2023"/>
    <d v="2023-02-06T00:00:00"/>
    <m/>
    <m/>
    <m/>
    <s v=" "/>
    <x v="5"/>
    <s v="Wall Clock"/>
    <s v="Active"/>
    <n v="144"/>
    <s v="PayPal"/>
    <x v="1"/>
    <s v="Amazon Logistics"/>
    <x v="0"/>
  </r>
  <r>
    <s v="ORD0056"/>
    <m/>
    <s v="CUST017"/>
    <s v="PROD004"/>
    <x v="4"/>
    <n v="65"/>
    <n v="1"/>
    <n v="65"/>
    <x v="3"/>
    <x v="1"/>
    <s v="FedEx"/>
    <n v="10"/>
    <n v="18"/>
    <n v="2023"/>
    <d v="2023-10-18T00:00:00"/>
    <n v="10"/>
    <n v="21"/>
    <n v="2023"/>
    <d v="2023-10-21T00:00:00"/>
    <m/>
    <m/>
    <m/>
    <s v=" "/>
    <x v="2"/>
    <s v="Leg Set"/>
    <s v="Active"/>
    <n v="65"/>
    <s v="Amazon Pay"/>
    <x v="1"/>
    <s v="FedEx"/>
    <x v="1"/>
  </r>
  <r>
    <s v="ORD0057"/>
    <m/>
    <s v="CUST025"/>
    <s v="PROD005"/>
    <x v="3"/>
    <n v="26"/>
    <n v="1"/>
    <n v="26"/>
    <x v="0"/>
    <x v="1"/>
    <s v="DHL"/>
    <n v="1"/>
    <n v="7"/>
    <n v="2023"/>
    <d v="2023-01-07T00:00:00"/>
    <n v="1"/>
    <n v="9"/>
    <n v="2023"/>
    <d v="2023-01-09T00:00:00"/>
    <m/>
    <m/>
    <m/>
    <s v=" "/>
    <x v="1"/>
    <s v="T-Shirt"/>
    <s v="Active"/>
    <n v="26"/>
    <s v="Apple Pay"/>
    <x v="1"/>
    <s v="DHL"/>
    <x v="2"/>
  </r>
  <r>
    <s v="ORD0058"/>
    <m/>
    <s v="CUST021"/>
    <s v="PROD009"/>
    <x v="0"/>
    <n v="11"/>
    <n v="5"/>
    <n v="55"/>
    <x v="1"/>
    <x v="2"/>
    <s v="FedEx"/>
    <n v="5"/>
    <n v="8"/>
    <n v="2023"/>
    <d v="2023-05-08T00:00:00"/>
    <m/>
    <m/>
    <m/>
    <s v=" "/>
    <m/>
    <m/>
    <m/>
    <s v=" "/>
    <x v="0"/>
    <s v="Magazine"/>
    <s v="Active"/>
    <n v="0"/>
    <s v="Credit Card"/>
    <x v="2"/>
    <s v="FedEx"/>
    <x v="4"/>
  </r>
  <r>
    <s v="ORD0059"/>
    <s v="4/5/2023"/>
    <s v="CUST003"/>
    <s v="PROD013"/>
    <x v="0"/>
    <n v="195"/>
    <n v="4"/>
    <n v="780"/>
    <x v="2"/>
    <x v="0"/>
    <s v="FedEx"/>
    <n v="4"/>
    <n v="2"/>
    <n v="2023"/>
    <d v="2023-04-02T00:00:00"/>
    <m/>
    <m/>
    <m/>
    <s v=" "/>
    <n v="4"/>
    <n v="5"/>
    <n v="2023"/>
    <d v="2023-04-05T00:00:00"/>
    <x v="0"/>
    <s v="Vacuum Cleaner"/>
    <s v="Cancelled"/>
    <n v="0"/>
    <s v="PayPal"/>
    <x v="0"/>
    <s v="FedEx"/>
    <x v="0"/>
  </r>
  <r>
    <s v="ORD0060"/>
    <s v="10/12/2023"/>
    <s v="CUST019"/>
    <s v="PROD019"/>
    <x v="4"/>
    <n v="44"/>
    <n v="5"/>
    <n v="220"/>
    <x v="0"/>
    <x v="0"/>
    <s v="USPS"/>
    <n v="10"/>
    <n v="11"/>
    <n v="2023"/>
    <d v="2023-10-11T00:00:00"/>
    <m/>
    <m/>
    <m/>
    <s v=" "/>
    <n v="10"/>
    <n v="12"/>
    <n v="2023"/>
    <d v="2023-10-12T00:00:00"/>
    <x v="0"/>
    <s v="Formal Shirt"/>
    <s v="Cancelled"/>
    <n v="0"/>
    <s v="Apple Pay"/>
    <x v="0"/>
    <s v="USPS"/>
    <x v="2"/>
  </r>
  <r>
    <s v="ORD0061"/>
    <m/>
    <s v="CUST035"/>
    <s v="PROD008"/>
    <x v="1"/>
    <n v="69"/>
    <n v="4"/>
    <n v="276"/>
    <x v="4"/>
    <x v="2"/>
    <s v="DHL"/>
    <n v="9"/>
    <n v="10"/>
    <n v="2023"/>
    <d v="2023-09-10T00:00:00"/>
    <m/>
    <m/>
    <m/>
    <s v=" "/>
    <m/>
    <m/>
    <m/>
    <s v=" "/>
    <x v="0"/>
    <s v="Textbook"/>
    <s v="Active"/>
    <n v="0"/>
    <s v="Debit Card"/>
    <x v="2"/>
    <s v="DHL"/>
    <x v="4"/>
  </r>
  <r>
    <s v="ORD0062"/>
    <m/>
    <s v="CUST022"/>
    <s v="PROD001"/>
    <x v="0"/>
    <n v="815"/>
    <n v="4"/>
    <n v="3260"/>
    <x v="1"/>
    <x v="1"/>
    <s v="USPS"/>
    <n v="11"/>
    <n v="22"/>
    <n v="2023"/>
    <d v="2023-11-22T00:00:00"/>
    <n v="11"/>
    <n v="29"/>
    <n v="2023"/>
    <d v="2023-11-29T00:00:00"/>
    <m/>
    <m/>
    <m/>
    <s v=" "/>
    <x v="7"/>
    <s v="Smartphone"/>
    <s v="Active"/>
    <n v="3260"/>
    <s v="Credit Card"/>
    <x v="1"/>
    <s v="USPS"/>
    <x v="3"/>
  </r>
  <r>
    <s v="ORD0063"/>
    <m/>
    <s v="CUST004"/>
    <s v="PROD005"/>
    <x v="1"/>
    <n v="27"/>
    <n v="1"/>
    <n v="27"/>
    <x v="4"/>
    <x v="2"/>
    <s v="Amazon Logistics"/>
    <n v="5"/>
    <n v="2"/>
    <n v="2023"/>
    <d v="2023-05-02T00:00:00"/>
    <m/>
    <m/>
    <m/>
    <s v=" "/>
    <m/>
    <m/>
    <m/>
    <s v=" "/>
    <x v="0"/>
    <s v="T-Shirt"/>
    <s v="Active"/>
    <n v="0"/>
    <s v="Debit Card"/>
    <x v="2"/>
    <s v="Amazon Logistics"/>
    <x v="2"/>
  </r>
  <r>
    <s v="ORD0064"/>
    <m/>
    <s v="CUST048"/>
    <s v="PROD003"/>
    <x v="4"/>
    <n v="139"/>
    <n v="5"/>
    <n v="695"/>
    <x v="0"/>
    <x v="1"/>
    <s v="USPS"/>
    <n v="12"/>
    <n v="25"/>
    <n v="2023"/>
    <d v="2023-12-25T00:00:00"/>
    <n v="12"/>
    <n v="29"/>
    <n v="2023"/>
    <d v="2023-12-29T00:00:00"/>
    <m/>
    <m/>
    <m/>
    <s v=" "/>
    <x v="5"/>
    <s v="Cookware Set"/>
    <s v="Active"/>
    <n v="695"/>
    <s v="Apple Pay"/>
    <x v="1"/>
    <s v="USPS"/>
    <x v="0"/>
  </r>
  <r>
    <s v="ORD0065"/>
    <s v="10/20/2023"/>
    <s v="CUST009"/>
    <s v="PROD008"/>
    <x v="2"/>
    <n v="69"/>
    <n v="3"/>
    <n v="207"/>
    <x v="2"/>
    <x v="0"/>
    <s v="Amazon Logistics"/>
    <n v="10"/>
    <n v="18"/>
    <n v="2023"/>
    <d v="2023-10-18T00:00:00"/>
    <m/>
    <m/>
    <m/>
    <s v=" "/>
    <n v="10"/>
    <n v="20"/>
    <n v="2023"/>
    <d v="2023-10-20T00:00:00"/>
    <x v="0"/>
    <s v="Textbook"/>
    <s v="Cancelled"/>
    <n v="0"/>
    <s v="PayPal"/>
    <x v="0"/>
    <s v="Amazon Logistics"/>
    <x v="4"/>
  </r>
  <r>
    <s v="ORD0066"/>
    <s v="5/21/2023"/>
    <s v="CUST009"/>
    <s v="PROD019"/>
    <x v="4"/>
    <n v="42"/>
    <n v="1"/>
    <n v="42"/>
    <x v="0"/>
    <x v="0"/>
    <s v="DHL"/>
    <n v="5"/>
    <n v="20"/>
    <n v="2023"/>
    <d v="2023-05-20T00:00:00"/>
    <m/>
    <m/>
    <m/>
    <s v=" "/>
    <n v="5"/>
    <n v="21"/>
    <n v="2023"/>
    <d v="2023-05-21T00:00:00"/>
    <x v="0"/>
    <s v="Formal Shirt"/>
    <s v="Cancelled"/>
    <n v="0"/>
    <s v="Apple Pay"/>
    <x v="0"/>
    <s v="DHL"/>
    <x v="2"/>
  </r>
  <r>
    <s v="ORD0067"/>
    <m/>
    <s v="CUST050"/>
    <s v="PROD007"/>
    <x v="0"/>
    <n v="31"/>
    <n v="4"/>
    <n v="124"/>
    <x v="1"/>
    <x v="1"/>
    <s v="UPS"/>
    <n v="7"/>
    <n v="28"/>
    <n v="2023"/>
    <d v="2023-07-28T00:00:00"/>
    <n v="7"/>
    <n v="30"/>
    <n v="2023"/>
    <d v="2023-07-30T00:00:00"/>
    <m/>
    <m/>
    <m/>
    <s v=" "/>
    <x v="1"/>
    <s v="Puzzle"/>
    <s v="Active"/>
    <n v="124"/>
    <s v="Credit Card"/>
    <x v="1"/>
    <s v="UPS"/>
    <x v="1"/>
  </r>
  <r>
    <s v="ORD0068"/>
    <m/>
    <s v="CUST045"/>
    <s v="PROD020"/>
    <x v="4"/>
    <n v="104"/>
    <n v="3"/>
    <n v="312"/>
    <x v="1"/>
    <x v="2"/>
    <s v="UPS"/>
    <n v="12"/>
    <n v="18"/>
    <n v="2023"/>
    <d v="2023-12-18T00:00:00"/>
    <m/>
    <m/>
    <m/>
    <s v=" "/>
    <m/>
    <m/>
    <m/>
    <s v=" "/>
    <x v="0"/>
    <s v="Bluetooth Speaker"/>
    <s v="Active"/>
    <n v="0"/>
    <s v="Credit Card"/>
    <x v="2"/>
    <s v="UPS"/>
    <x v="3"/>
  </r>
  <r>
    <s v="ORD0069"/>
    <s v="7/7/2023"/>
    <s v="CUST044"/>
    <s v="PROD010"/>
    <x v="1"/>
    <n v="58"/>
    <n v="2"/>
    <n v="116"/>
    <x v="0"/>
    <x v="0"/>
    <s v="USPS"/>
    <n v="7"/>
    <n v="2"/>
    <n v="2023"/>
    <d v="2023-07-02T00:00:00"/>
    <m/>
    <m/>
    <m/>
    <s v=" "/>
    <n v="7"/>
    <n v="7"/>
    <n v="2023"/>
    <d v="2023-07-07T00:00:00"/>
    <x v="0"/>
    <s v="Jeans"/>
    <s v="Cancelled"/>
    <n v="0"/>
    <s v="Apple Pay"/>
    <x v="0"/>
    <s v="USPS"/>
    <x v="2"/>
  </r>
  <r>
    <s v="ORD0070"/>
    <s v="10/10/2023"/>
    <s v="CUST009"/>
    <s v="PROD004"/>
    <x v="4"/>
    <n v="62"/>
    <n v="2"/>
    <n v="124"/>
    <x v="4"/>
    <x v="0"/>
    <s v="DHL"/>
    <n v="10"/>
    <n v="9"/>
    <n v="2023"/>
    <d v="2023-10-09T00:00:00"/>
    <m/>
    <m/>
    <m/>
    <s v=" "/>
    <n v="10"/>
    <n v="10"/>
    <n v="2023"/>
    <d v="2023-10-10T00:00:00"/>
    <x v="0"/>
    <s v="Leg Set"/>
    <s v="Cancelled"/>
    <n v="0"/>
    <s v="Debit Card"/>
    <x v="0"/>
    <s v="DHL"/>
    <x v="1"/>
  </r>
  <r>
    <s v="ORD0071"/>
    <m/>
    <s v="CUST006"/>
    <s v="PROD019"/>
    <x v="1"/>
    <n v="43"/>
    <n v="1"/>
    <n v="43"/>
    <x v="1"/>
    <x v="1"/>
    <s v="Amazon Logistics"/>
    <n v="12"/>
    <n v="18"/>
    <n v="2023"/>
    <d v="2023-12-18T00:00:00"/>
    <n v="12"/>
    <n v="25"/>
    <n v="2023"/>
    <d v="2023-12-25T00:00:00"/>
    <m/>
    <m/>
    <m/>
    <s v=" "/>
    <x v="7"/>
    <s v="Formal Shirt"/>
    <s v="Active"/>
    <n v="43"/>
    <s v="Credit Card"/>
    <x v="1"/>
    <s v="Amazon Logistics"/>
    <x v="2"/>
  </r>
  <r>
    <s v="ORD0072"/>
    <m/>
    <s v="CUST022"/>
    <s v="PROD004"/>
    <x v="1"/>
    <n v="62"/>
    <n v="4"/>
    <n v="248"/>
    <x v="4"/>
    <x v="2"/>
    <s v="Amazon Logistics"/>
    <n v="3"/>
    <n v="7"/>
    <n v="2023"/>
    <d v="2023-03-07T00:00:00"/>
    <m/>
    <m/>
    <m/>
    <s v=" "/>
    <m/>
    <m/>
    <m/>
    <s v=" "/>
    <x v="0"/>
    <s v="Leg Set"/>
    <s v="Active"/>
    <n v="0"/>
    <s v="Debit Card"/>
    <x v="2"/>
    <s v="Amazon Logistics"/>
    <x v="1"/>
  </r>
  <r>
    <s v="ORD0073"/>
    <s v="7/25/2023"/>
    <s v="CUST028"/>
    <s v="PROD006"/>
    <x v="0"/>
    <n v="95"/>
    <n v="2"/>
    <n v="190"/>
    <x v="2"/>
    <x v="0"/>
    <s v="UPS"/>
    <n v="7"/>
    <n v="22"/>
    <n v="2023"/>
    <d v="2023-07-22T00:00:00"/>
    <m/>
    <m/>
    <m/>
    <s v=" "/>
    <n v="7"/>
    <n v="25"/>
    <n v="2023"/>
    <d v="2023-07-25T00:00:00"/>
    <x v="0"/>
    <s v="Shoes"/>
    <s v="Cancelled"/>
    <n v="0"/>
    <s v="PayPal"/>
    <x v="0"/>
    <s v="UPS"/>
    <x v="2"/>
  </r>
  <r>
    <s v="ORD0074"/>
    <m/>
    <s v="CUST016"/>
    <s v="PROD021"/>
    <x v="3"/>
    <n v="36"/>
    <n v="4"/>
    <n v="144"/>
    <x v="0"/>
    <x v="1"/>
    <s v="FedEx"/>
    <n v="1"/>
    <n v="18"/>
    <n v="2023"/>
    <d v="2023-01-18T00:00:00"/>
    <n v="1"/>
    <n v="24"/>
    <n v="2023"/>
    <d v="2023-01-24T00:00:00"/>
    <m/>
    <m/>
    <m/>
    <s v=" "/>
    <x v="3"/>
    <s v="Wall Clock"/>
    <s v="Active"/>
    <n v="144"/>
    <s v="Apple Pay"/>
    <x v="1"/>
    <s v="FedEx"/>
    <x v="0"/>
  </r>
  <r>
    <s v="ORD0075"/>
    <m/>
    <s v="CUST042"/>
    <s v="PROD017"/>
    <x v="1"/>
    <n v="73"/>
    <n v="5"/>
    <n v="365"/>
    <x v="0"/>
    <x v="2"/>
    <s v="DHL"/>
    <n v="5"/>
    <n v="24"/>
    <n v="2023"/>
    <d v="2023-05-24T00:00:00"/>
    <m/>
    <m/>
    <m/>
    <s v=" "/>
    <m/>
    <m/>
    <m/>
    <s v=" "/>
    <x v="0"/>
    <s v="Gaming Mouse"/>
    <s v="Active"/>
    <n v="0"/>
    <s v="Apple Pay"/>
    <x v="2"/>
    <s v="DHL"/>
    <x v="3"/>
  </r>
  <r>
    <s v="ORD0076"/>
    <m/>
    <s v="CUST023"/>
    <s v="PROD019"/>
    <x v="0"/>
    <n v="43"/>
    <n v="4"/>
    <n v="172"/>
    <x v="4"/>
    <x v="1"/>
    <s v="DHL"/>
    <n v="9"/>
    <n v="3"/>
    <n v="2023"/>
    <d v="2023-09-03T00:00:00"/>
    <n v="9"/>
    <n v="9"/>
    <n v="2023"/>
    <d v="2023-09-09T00:00:00"/>
    <m/>
    <m/>
    <m/>
    <s v=" "/>
    <x v="3"/>
    <s v="Formal Shirt"/>
    <s v="Active"/>
    <n v="172"/>
    <s v="Debit Card"/>
    <x v="1"/>
    <s v="DHL"/>
    <x v="2"/>
  </r>
  <r>
    <s v="ORD0077"/>
    <m/>
    <s v="CUST004"/>
    <s v="PROD016"/>
    <x v="4"/>
    <n v="214"/>
    <n v="5"/>
    <n v="1070"/>
    <x v="4"/>
    <x v="1"/>
    <s v="UPS"/>
    <n v="11"/>
    <n v="2"/>
    <n v="2023"/>
    <d v="2023-11-02T00:00:00"/>
    <n v="11"/>
    <n v="4"/>
    <n v="2023"/>
    <d v="2023-11-04T00:00:00"/>
    <m/>
    <m/>
    <m/>
    <s v=" "/>
    <x v="1"/>
    <s v="Cookware Set Pro"/>
    <s v="Active"/>
    <n v="1070"/>
    <s v="Debit Card"/>
    <x v="1"/>
    <s v="UPS"/>
    <x v="0"/>
  </r>
  <r>
    <s v="ORD0078"/>
    <s v="12/6/2023"/>
    <s v="CUST048"/>
    <s v="PROD002"/>
    <x v="3"/>
    <n v="42"/>
    <n v="2"/>
    <n v="84"/>
    <x v="0"/>
    <x v="0"/>
    <s v="UPS"/>
    <n v="12"/>
    <n v="3"/>
    <n v="2023"/>
    <d v="2023-12-03T00:00:00"/>
    <m/>
    <m/>
    <m/>
    <s v=" "/>
    <n v="12"/>
    <n v="6"/>
    <n v="2023"/>
    <d v="2023-12-06T00:00:00"/>
    <x v="0"/>
    <s v="Action Figure"/>
    <s v="Cancelled"/>
    <n v="0"/>
    <s v="Apple Pay"/>
    <x v="0"/>
    <s v="UPS"/>
    <x v="1"/>
  </r>
  <r>
    <s v="ORD0079"/>
    <m/>
    <s v="CUST048"/>
    <s v="PROD012"/>
    <x v="0"/>
    <n v="46"/>
    <n v="1"/>
    <n v="46"/>
    <x v="3"/>
    <x v="2"/>
    <s v="UPS"/>
    <n v="4"/>
    <n v="1"/>
    <n v="2023"/>
    <d v="2023-04-01T00:00:00"/>
    <m/>
    <m/>
    <m/>
    <s v=" "/>
    <m/>
    <m/>
    <m/>
    <s v=" "/>
    <x v="0"/>
    <s v="Lamp"/>
    <s v="Active"/>
    <n v="0"/>
    <s v="Amazon Pay"/>
    <x v="2"/>
    <s v="UPS"/>
    <x v="0"/>
  </r>
  <r>
    <s v="ORD0080"/>
    <m/>
    <s v="CUST032"/>
    <s v="PROD018"/>
    <x v="1"/>
    <n v="95"/>
    <n v="4"/>
    <n v="380"/>
    <x v="1"/>
    <x v="1"/>
    <s v="UPS"/>
    <n v="10"/>
    <n v="16"/>
    <n v="2023"/>
    <d v="2023-10-16T00:00:00"/>
    <n v="10"/>
    <n v="19"/>
    <n v="2023"/>
    <d v="2023-10-19T00:00:00"/>
    <m/>
    <m/>
    <m/>
    <s v=" "/>
    <x v="2"/>
    <s v="Doll House"/>
    <s v="Active"/>
    <n v="380"/>
    <s v="Credit Card"/>
    <x v="1"/>
    <s v="UPS"/>
    <x v="1"/>
  </r>
  <r>
    <s v="ORD0081"/>
    <m/>
    <s v="CUST001"/>
    <s v="PROD011"/>
    <x v="4"/>
    <n v="174"/>
    <n v="2"/>
    <n v="348"/>
    <x v="2"/>
    <x v="2"/>
    <s v="UPS"/>
    <n v="11"/>
    <n v="5"/>
    <n v="2023"/>
    <d v="2023-11-05T00:00:00"/>
    <m/>
    <m/>
    <m/>
    <s v=" "/>
    <m/>
    <m/>
    <m/>
    <s v=" "/>
    <x v="0"/>
    <s v="Headphones"/>
    <s v="Active"/>
    <n v="0"/>
    <s v="PayPal"/>
    <x v="2"/>
    <s v="UPS"/>
    <x v="3"/>
  </r>
  <r>
    <s v="ORD0082"/>
    <s v="6/18/2023"/>
    <s v="CUST046"/>
    <s v="PROD005"/>
    <x v="0"/>
    <n v="27"/>
    <n v="5"/>
    <n v="135"/>
    <x v="1"/>
    <x v="0"/>
    <s v="Amazon Logistics"/>
    <n v="6"/>
    <n v="15"/>
    <n v="2023"/>
    <d v="2023-06-15T00:00:00"/>
    <m/>
    <m/>
    <m/>
    <s v=" "/>
    <n v="6"/>
    <n v="18"/>
    <n v="2023"/>
    <d v="2023-06-18T00:00:00"/>
    <x v="0"/>
    <s v="T-Shirt"/>
    <s v="Cancelled"/>
    <n v="0"/>
    <s v="Credit Card"/>
    <x v="0"/>
    <s v="Amazon Logistics"/>
    <x v="2"/>
  </r>
  <r>
    <s v="ORD0083"/>
    <m/>
    <s v="CUST021"/>
    <s v="PROD005"/>
    <x v="2"/>
    <n v="27"/>
    <n v="4"/>
    <n v="108"/>
    <x v="2"/>
    <x v="1"/>
    <s v="USPS"/>
    <n v="10"/>
    <n v="28"/>
    <n v="2023"/>
    <d v="2023-10-28T00:00:00"/>
    <n v="10"/>
    <n v="30"/>
    <n v="2023"/>
    <d v="2023-10-30T00:00:00"/>
    <m/>
    <m/>
    <m/>
    <s v=" "/>
    <x v="1"/>
    <s v="T-Shirt"/>
    <s v="Active"/>
    <n v="108"/>
    <s v="PayPal"/>
    <x v="1"/>
    <s v="USPS"/>
    <x v="2"/>
  </r>
  <r>
    <s v="ORD0084"/>
    <m/>
    <s v="CUST015"/>
    <s v="PROD022"/>
    <x v="2"/>
    <n v="65"/>
    <n v="2"/>
    <n v="130"/>
    <x v="2"/>
    <x v="2"/>
    <s v="DHL"/>
    <n v="12"/>
    <n v="22"/>
    <n v="2023"/>
    <d v="2023-12-22T00:00:00"/>
    <m/>
    <m/>
    <m/>
    <s v=" "/>
    <m/>
    <m/>
    <m/>
    <s v=" "/>
    <x v="0"/>
    <s v="Backpack"/>
    <s v="Active"/>
    <n v="0"/>
    <s v="PayPal"/>
    <x v="2"/>
    <s v="DHL"/>
    <x v="2"/>
  </r>
  <r>
    <s v="ORD0085"/>
    <m/>
    <s v="CUST045"/>
    <s v="PROD019"/>
    <x v="1"/>
    <n v="43"/>
    <n v="5"/>
    <n v="215"/>
    <x v="4"/>
    <x v="2"/>
    <s v="DHL"/>
    <n v="3"/>
    <n v="7"/>
    <n v="2023"/>
    <d v="2023-03-07T00:00:00"/>
    <m/>
    <m/>
    <m/>
    <s v=" "/>
    <m/>
    <m/>
    <m/>
    <s v=" "/>
    <x v="0"/>
    <s v="Formal Shirt"/>
    <s v="Active"/>
    <n v="0"/>
    <s v="Debit Card"/>
    <x v="2"/>
    <s v="DHL"/>
    <x v="2"/>
  </r>
  <r>
    <s v="ORD0086"/>
    <m/>
    <s v="CUST007"/>
    <s v="PROD016"/>
    <x v="4"/>
    <n v="210"/>
    <n v="1"/>
    <n v="210"/>
    <x v="2"/>
    <x v="2"/>
    <s v="UPS"/>
    <n v="11"/>
    <n v="10"/>
    <n v="2023"/>
    <d v="2023-11-10T00:00:00"/>
    <m/>
    <m/>
    <m/>
    <s v=" "/>
    <m/>
    <m/>
    <m/>
    <s v=" "/>
    <x v="0"/>
    <s v="Cookware Set Pro"/>
    <s v="Active"/>
    <n v="0"/>
    <s v="PayPal"/>
    <x v="2"/>
    <s v="UPS"/>
    <x v="0"/>
  </r>
  <r>
    <s v="ORD0087"/>
    <m/>
    <s v="CUST043"/>
    <s v="PROD021"/>
    <x v="2"/>
    <n v="37"/>
    <n v="3"/>
    <n v="111"/>
    <x v="1"/>
    <x v="2"/>
    <s v="UPS"/>
    <n v="11"/>
    <n v="22"/>
    <n v="2023"/>
    <d v="2023-11-22T00:00:00"/>
    <m/>
    <m/>
    <m/>
    <s v=" "/>
    <m/>
    <m/>
    <m/>
    <s v=" "/>
    <x v="0"/>
    <s v="Wall Clock"/>
    <s v="Active"/>
    <n v="0"/>
    <s v="Credit Card"/>
    <x v="2"/>
    <s v="UPS"/>
    <x v="0"/>
  </r>
  <r>
    <s v="ORD0088"/>
    <m/>
    <s v="CUST007"/>
    <s v="PROD001"/>
    <x v="2"/>
    <n v="788"/>
    <n v="4"/>
    <n v="3152"/>
    <x v="4"/>
    <x v="2"/>
    <s v="Amazon Logistics"/>
    <n v="5"/>
    <n v="8"/>
    <n v="2023"/>
    <d v="2023-05-08T00:00:00"/>
    <m/>
    <m/>
    <m/>
    <s v=" "/>
    <m/>
    <m/>
    <m/>
    <s v=" "/>
    <x v="0"/>
    <s v="Smartphone"/>
    <s v="Active"/>
    <n v="0"/>
    <s v="Debit Card"/>
    <x v="2"/>
    <s v="Amazon Logistics"/>
    <x v="3"/>
  </r>
  <r>
    <s v="ORD0089"/>
    <m/>
    <s v="CUST007"/>
    <s v="PROD016"/>
    <x v="4"/>
    <n v="217"/>
    <n v="5"/>
    <n v="1085"/>
    <x v="4"/>
    <x v="2"/>
    <s v="FedEx"/>
    <n v="7"/>
    <n v="13"/>
    <n v="2023"/>
    <d v="2023-07-13T00:00:00"/>
    <m/>
    <m/>
    <m/>
    <s v=" "/>
    <m/>
    <m/>
    <m/>
    <s v=" "/>
    <x v="0"/>
    <s v="Cookware Set Pro"/>
    <s v="Active"/>
    <n v="0"/>
    <s v="Debit Card"/>
    <x v="2"/>
    <s v="FedEx"/>
    <x v="0"/>
  </r>
  <r>
    <s v="ORD0090"/>
    <m/>
    <s v="CUST007"/>
    <s v="PROD003"/>
    <x v="4"/>
    <n v="138"/>
    <n v="4"/>
    <n v="552"/>
    <x v="1"/>
    <x v="2"/>
    <s v="FedEx"/>
    <n v="1"/>
    <n v="18"/>
    <n v="2023"/>
    <d v="2023-01-18T00:00:00"/>
    <m/>
    <m/>
    <m/>
    <s v=" "/>
    <m/>
    <m/>
    <m/>
    <s v=" "/>
    <x v="0"/>
    <s v="Cookware Set"/>
    <s v="Active"/>
    <n v="0"/>
    <s v="Credit Card"/>
    <x v="2"/>
    <s v="FedEx"/>
    <x v="0"/>
  </r>
  <r>
    <s v="ORD0091"/>
    <m/>
    <s v="CUST031"/>
    <s v="PROD001"/>
    <x v="3"/>
    <n v="803"/>
    <n v="2"/>
    <n v="1606"/>
    <x v="0"/>
    <x v="1"/>
    <s v="FedEx"/>
    <n v="6"/>
    <n v="23"/>
    <n v="2023"/>
    <d v="2023-06-23T00:00:00"/>
    <n v="6"/>
    <n v="29"/>
    <n v="2023"/>
    <d v="2023-06-29T00:00:00"/>
    <m/>
    <m/>
    <m/>
    <s v=" "/>
    <x v="3"/>
    <s v="Smartphone"/>
    <s v="Active"/>
    <n v="1606"/>
    <s v="Apple Pay"/>
    <x v="1"/>
    <s v="FedEx"/>
    <x v="3"/>
  </r>
  <r>
    <s v="ORD0092"/>
    <s v="2/25/2023"/>
    <s v="CUST013"/>
    <s v="PROD014"/>
    <x v="0"/>
    <n v="248"/>
    <n v="5"/>
    <n v="1240"/>
    <x v="2"/>
    <x v="0"/>
    <s v="UPS"/>
    <n v="2"/>
    <n v="21"/>
    <n v="2023"/>
    <d v="2023-02-21T00:00:00"/>
    <m/>
    <m/>
    <m/>
    <s v=" "/>
    <n v="2"/>
    <n v="25"/>
    <n v="2023"/>
    <d v="2023-02-25T00:00:00"/>
    <x v="0"/>
    <s v="Smartwatch"/>
    <s v="Cancelled"/>
    <n v="0"/>
    <s v="PayPal"/>
    <x v="0"/>
    <s v="UPS"/>
    <x v="3"/>
  </r>
  <r>
    <s v="ORD0093"/>
    <m/>
    <s v="CUST036"/>
    <s v="PROD016"/>
    <x v="1"/>
    <n v="210"/>
    <n v="3"/>
    <n v="630"/>
    <x v="0"/>
    <x v="1"/>
    <s v="DHL"/>
    <n v="2"/>
    <n v="19"/>
    <n v="2023"/>
    <d v="2023-02-19T00:00:00"/>
    <n v="2"/>
    <n v="21"/>
    <n v="2023"/>
    <d v="2023-02-21T00:00:00"/>
    <m/>
    <m/>
    <m/>
    <s v=" "/>
    <x v="1"/>
    <s v="Cookware Set Pro"/>
    <s v="Active"/>
    <n v="630"/>
    <s v="Apple Pay"/>
    <x v="1"/>
    <s v="DHL"/>
    <x v="0"/>
  </r>
  <r>
    <s v="ORD0094"/>
    <s v="12/12/2023"/>
    <s v="CUST013"/>
    <s v="PROD004"/>
    <x v="0"/>
    <n v="62"/>
    <n v="2"/>
    <n v="124"/>
    <x v="1"/>
    <x v="0"/>
    <s v="FedEx"/>
    <n v="12"/>
    <n v="5"/>
    <n v="2023"/>
    <d v="2023-12-05T00:00:00"/>
    <m/>
    <m/>
    <m/>
    <s v=" "/>
    <n v="12"/>
    <n v="12"/>
    <n v="2023"/>
    <d v="2023-12-12T00:00:00"/>
    <x v="0"/>
    <s v="Leg Set"/>
    <s v="Cancelled"/>
    <n v="0"/>
    <s v="Credit Card"/>
    <x v="0"/>
    <s v="FedEx"/>
    <x v="1"/>
  </r>
  <r>
    <s v="ORD0095"/>
    <s v="6/12/2023"/>
    <s v="CUST043"/>
    <s v="PROD009"/>
    <x v="2"/>
    <n v="11"/>
    <n v="5"/>
    <n v="55"/>
    <x v="4"/>
    <x v="0"/>
    <s v="Amazon Logistics"/>
    <n v="6"/>
    <n v="7"/>
    <n v="2023"/>
    <d v="2023-06-07T00:00:00"/>
    <m/>
    <m/>
    <m/>
    <s v=" "/>
    <n v="6"/>
    <n v="12"/>
    <n v="2023"/>
    <d v="2023-06-12T00:00:00"/>
    <x v="0"/>
    <s v="Magazine"/>
    <s v="Cancelled"/>
    <n v="0"/>
    <s v="Debit Card"/>
    <x v="0"/>
    <s v="Amazon Logistics"/>
    <x v="4"/>
  </r>
  <r>
    <s v="ORD0096"/>
    <m/>
    <s v="CUST017"/>
    <s v="PROD015"/>
    <x v="0"/>
    <n v="21"/>
    <n v="2"/>
    <n v="42"/>
    <x v="3"/>
    <x v="1"/>
    <s v="UPS"/>
    <n v="7"/>
    <n v="9"/>
    <n v="2023"/>
    <d v="2023-07-09T00:00:00"/>
    <n v="7"/>
    <n v="12"/>
    <n v="2023"/>
    <d v="2023-07-12T00:00:00"/>
    <m/>
    <m/>
    <m/>
    <s v=" "/>
    <x v="2"/>
    <s v="Novel"/>
    <s v="Active"/>
    <n v="42"/>
    <s v="Amazon Pay"/>
    <x v="1"/>
    <s v="UPS"/>
    <x v="4"/>
  </r>
  <r>
    <s v="ORD0097"/>
    <m/>
    <s v="CUST023"/>
    <s v="PROD018"/>
    <x v="4"/>
    <n v="95"/>
    <n v="5"/>
    <n v="475"/>
    <x v="3"/>
    <x v="1"/>
    <s v="Amazon Logistics"/>
    <n v="12"/>
    <n v="23"/>
    <n v="2023"/>
    <d v="2023-12-23T00:00:00"/>
    <n v="12"/>
    <n v="26"/>
    <n v="2023"/>
    <d v="2023-12-26T00:00:00"/>
    <m/>
    <m/>
    <m/>
    <s v=" "/>
    <x v="2"/>
    <s v="Doll House"/>
    <s v="Active"/>
    <n v="475"/>
    <s v="Amazon Pay"/>
    <x v="1"/>
    <s v="Amazon Logistics"/>
    <x v="1"/>
  </r>
  <r>
    <s v="ORD0098"/>
    <m/>
    <s v="CUST044"/>
    <s v="PROD016"/>
    <x v="2"/>
    <n v="215"/>
    <n v="2"/>
    <n v="430"/>
    <x v="2"/>
    <x v="1"/>
    <s v="Amazon Logistics"/>
    <n v="9"/>
    <n v="25"/>
    <n v="2023"/>
    <d v="2023-09-25T00:00:00"/>
    <n v="9"/>
    <n v="30"/>
    <n v="2023"/>
    <d v="2023-09-30T00:00:00"/>
    <m/>
    <m/>
    <m/>
    <s v=" "/>
    <x v="6"/>
    <s v="Cookware Set Pro"/>
    <s v="Active"/>
    <n v="430"/>
    <s v="PayPal"/>
    <x v="1"/>
    <s v="Amazon Logistics"/>
    <x v="0"/>
  </r>
  <r>
    <s v="ORD0099"/>
    <s v="1/24/2023"/>
    <s v="CUST034"/>
    <s v="PROD019"/>
    <x v="4"/>
    <n v="43"/>
    <n v="5"/>
    <n v="215"/>
    <x v="1"/>
    <x v="0"/>
    <s v="UPS"/>
    <n v="1"/>
    <n v="18"/>
    <n v="2023"/>
    <d v="2023-01-18T00:00:00"/>
    <m/>
    <m/>
    <m/>
    <s v=" "/>
    <n v="1"/>
    <n v="24"/>
    <n v="2023"/>
    <d v="2023-01-24T00:00:00"/>
    <x v="0"/>
    <s v="Formal Shirt"/>
    <s v="Cancelled"/>
    <n v="0"/>
    <s v="Credit Card"/>
    <x v="0"/>
    <s v="UPS"/>
    <x v="2"/>
  </r>
  <r>
    <s v="ORD0100"/>
    <m/>
    <s v="CUST009"/>
    <s v="PROD002"/>
    <x v="4"/>
    <n v="42"/>
    <n v="4"/>
    <n v="168"/>
    <x v="4"/>
    <x v="2"/>
    <s v="DHL"/>
    <n v="3"/>
    <n v="27"/>
    <n v="2023"/>
    <d v="2023-03-27T00:00:00"/>
    <m/>
    <m/>
    <m/>
    <s v=" "/>
    <m/>
    <m/>
    <m/>
    <s v=" "/>
    <x v="0"/>
    <s v="Action Figure"/>
    <s v="Active"/>
    <n v="0"/>
    <s v="Debit Card"/>
    <x v="2"/>
    <s v="DHL"/>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s v="ORD0001"/>
    <s v="CUST021"/>
    <s v="PROD012"/>
    <x v="0"/>
    <n v="44"/>
    <n v="1"/>
    <n v="44"/>
    <s v="Apple Pay"/>
    <s v="Cancelled"/>
    <s v="DHL"/>
    <x v="0"/>
    <n v="31"/>
    <n v="2023"/>
    <x v="0"/>
    <m/>
    <m/>
    <m/>
    <s v=" "/>
    <n v="1"/>
    <n v="2"/>
    <n v="2024"/>
    <d v="2024-01-02T00:00:00"/>
    <s v=" "/>
    <s v="Lamp"/>
    <s v="Cancelled"/>
    <n v="0"/>
    <s v="Apple Pay"/>
    <s v="Cancelled"/>
    <s v="DHL"/>
    <x v="0"/>
    <s v="Zoe Mitchell"/>
    <x v="0"/>
    <n v="1"/>
    <n v="1"/>
  </r>
  <r>
    <s v="ORD0002"/>
    <s v="CUST029"/>
    <s v="PROD018"/>
    <x v="1"/>
    <n v="96"/>
    <n v="4"/>
    <n v="384"/>
    <s v="Credit Card"/>
    <s v="Delivered"/>
    <s v="DHL"/>
    <x v="1"/>
    <n v="22"/>
    <n v="2023"/>
    <x v="1"/>
    <n v="2"/>
    <n v="24"/>
    <n v="2023"/>
    <d v="2023-02-24T00:00:00"/>
    <m/>
    <m/>
    <m/>
    <s v=" "/>
    <n v="2"/>
    <s v="Doll House"/>
    <s v="Active"/>
    <n v="384"/>
    <s v="Credit Card"/>
    <s v="Delivered"/>
    <s v="DHL"/>
    <x v="1"/>
    <s v="Ava White"/>
    <x v="1"/>
    <n v="0"/>
    <n v="0"/>
  </r>
  <r>
    <s v="ORD0003"/>
    <s v="CUST021"/>
    <s v="PROD013"/>
    <x v="2"/>
    <n v="194"/>
    <n v="4"/>
    <n v="776"/>
    <s v="Credit Card"/>
    <s v="In Transit"/>
    <s v="USPS"/>
    <x v="2"/>
    <n v="11"/>
    <n v="2023"/>
    <x v="2"/>
    <m/>
    <m/>
    <m/>
    <s v=" "/>
    <m/>
    <m/>
    <m/>
    <s v=" "/>
    <s v=" "/>
    <s v="Vacuum Cleaner"/>
    <s v="Active"/>
    <n v="0"/>
    <s v="Credit Card"/>
    <s v="In Transit"/>
    <s v="USPS"/>
    <x v="0"/>
    <s v="Zoe Mitchell"/>
    <x v="0"/>
    <n v="0"/>
    <n v="0"/>
  </r>
  <r>
    <s v="ORD0004"/>
    <s v="CUST044"/>
    <s v="PROD013"/>
    <x v="0"/>
    <n v="196"/>
    <n v="3"/>
    <n v="588"/>
    <s v="PayPal"/>
    <s v="Cancelled"/>
    <s v="UPS"/>
    <x v="3"/>
    <n v="5"/>
    <n v="2023"/>
    <x v="3"/>
    <m/>
    <m/>
    <m/>
    <s v=" "/>
    <n v="5"/>
    <n v="11"/>
    <n v="2023"/>
    <d v="2023-05-11T00:00:00"/>
    <s v=" "/>
    <s v="Vacuum Cleaner"/>
    <s v="Cancelled"/>
    <n v="0"/>
    <s v="PayPal"/>
    <s v="Cancelled"/>
    <s v="UPS"/>
    <x v="0"/>
    <s v="Grace Ward"/>
    <x v="0"/>
    <n v="1"/>
    <n v="0.33333333333333331"/>
  </r>
  <r>
    <s v="ORD0005"/>
    <s v="CUST027"/>
    <s v="PROD010"/>
    <x v="0"/>
    <n v="59"/>
    <n v="1"/>
    <n v="59"/>
    <s v="PayPal"/>
    <s v="Delivered"/>
    <s v="Amazon Logistics"/>
    <x v="1"/>
    <n v="2"/>
    <n v="2023"/>
    <x v="4"/>
    <n v="2"/>
    <n v="5"/>
    <n v="2023"/>
    <d v="2023-02-05T00:00:00"/>
    <m/>
    <m/>
    <m/>
    <s v=" "/>
    <n v="3"/>
    <s v="Jeans"/>
    <s v="Active"/>
    <n v="59"/>
    <s v="PayPal"/>
    <s v="Delivered"/>
    <s v="Amazon Logistics"/>
    <x v="2"/>
    <s v="Hazel Brooks"/>
    <x v="2"/>
    <n v="0"/>
    <n v="0"/>
  </r>
  <r>
    <s v="ORD0006"/>
    <s v="CUST009"/>
    <s v="PROD010"/>
    <x v="0"/>
    <n v="58"/>
    <n v="4"/>
    <n v="232"/>
    <s v="Amazon Pay"/>
    <s v="Cancelled"/>
    <s v="DHL"/>
    <x v="4"/>
    <n v="1"/>
    <n v="2023"/>
    <x v="5"/>
    <m/>
    <m/>
    <m/>
    <s v=" "/>
    <n v="11"/>
    <n v="2"/>
    <n v="2023"/>
    <d v="2023-11-02T00:00:00"/>
    <s v=" "/>
    <s v="Jeans"/>
    <s v="Cancelled"/>
    <n v="0"/>
    <s v="Amazon Pay"/>
    <s v="Cancelled"/>
    <s v="DHL"/>
    <x v="2"/>
    <s v="Jackson Allen"/>
    <x v="0"/>
    <n v="1"/>
    <n v="0.25"/>
  </r>
  <r>
    <s v="ORD0007"/>
    <s v="CUST042"/>
    <s v="PROD020"/>
    <x v="3"/>
    <n v="105"/>
    <n v="3"/>
    <n v="315"/>
    <s v="Debit Card"/>
    <s v="Cancelled"/>
    <s v="DHL"/>
    <x v="5"/>
    <n v="14"/>
    <n v="2023"/>
    <x v="6"/>
    <m/>
    <m/>
    <m/>
    <s v=" "/>
    <n v="8"/>
    <n v="18"/>
    <n v="2023"/>
    <d v="2023-08-18T00:00:00"/>
    <s v=" "/>
    <s v="Bluetooth Speaker"/>
    <s v="Cancelled"/>
    <n v="0"/>
    <s v="Debit Card"/>
    <s v="Cancelled"/>
    <s v="DHL"/>
    <x v="3"/>
    <s v="Noah Wilson"/>
    <x v="0"/>
    <n v="1"/>
    <n v="0.33333333333333331"/>
  </r>
  <r>
    <s v="ORD0008"/>
    <s v="CUST019"/>
    <s v="PROD021"/>
    <x v="4"/>
    <n v="37"/>
    <n v="5"/>
    <n v="185"/>
    <s v="PayPal"/>
    <s v="Cancelled"/>
    <s v="DHL"/>
    <x v="6"/>
    <n v="1"/>
    <n v="2023"/>
    <x v="7"/>
    <m/>
    <m/>
    <m/>
    <s v=" "/>
    <n v="4"/>
    <n v="6"/>
    <n v="2023"/>
    <d v="2023-04-06T00:00:00"/>
    <s v=" "/>
    <s v="Wall Clock"/>
    <s v="Cancelled"/>
    <n v="0"/>
    <s v="PayPal"/>
    <s v="Cancelled"/>
    <s v="DHL"/>
    <x v="0"/>
    <s v="Ava Robinson"/>
    <x v="0"/>
    <n v="1"/>
    <n v="0.2"/>
  </r>
  <r>
    <s v="ORD0009"/>
    <s v="CUST013"/>
    <s v="PROD019"/>
    <x v="3"/>
    <n v="44"/>
    <n v="2"/>
    <n v="88"/>
    <s v="Credit Card"/>
    <s v="In Transit"/>
    <s v="Amazon Logistics"/>
    <x v="7"/>
    <n v="21"/>
    <n v="2023"/>
    <x v="8"/>
    <m/>
    <m/>
    <m/>
    <s v=" "/>
    <m/>
    <m/>
    <m/>
    <s v=" "/>
    <s v=" "/>
    <s v="Formal Shirt"/>
    <s v="Active"/>
    <n v="0"/>
    <s v="Credit Card"/>
    <s v="In Transit"/>
    <s v="Amazon Logistics"/>
    <x v="2"/>
    <s v="Olivia Martinez"/>
    <x v="0"/>
    <n v="0"/>
    <n v="0"/>
  </r>
  <r>
    <s v="ORD0010"/>
    <s v="CUST019"/>
    <s v="PROD003"/>
    <x v="2"/>
    <n v="141"/>
    <n v="4"/>
    <n v="564"/>
    <s v="Debit Card"/>
    <s v="In Transit"/>
    <s v="DHL"/>
    <x v="0"/>
    <n v="29"/>
    <n v="2023"/>
    <x v="9"/>
    <m/>
    <m/>
    <m/>
    <s v=" "/>
    <m/>
    <m/>
    <m/>
    <s v=" "/>
    <s v=" "/>
    <s v="Cookware Set"/>
    <s v="Active"/>
    <n v="0"/>
    <s v="Debit Card"/>
    <s v="In Transit"/>
    <s v="DHL"/>
    <x v="0"/>
    <s v="Ava Robinson"/>
    <x v="0"/>
    <n v="0"/>
    <n v="0"/>
  </r>
  <r>
    <s v="ORD0011"/>
    <s v="CUST046"/>
    <s v="PROD014"/>
    <x v="2"/>
    <n v="249"/>
    <n v="1"/>
    <n v="249"/>
    <s v="Amazon Pay"/>
    <s v="Cancelled"/>
    <s v="USPS"/>
    <x v="3"/>
    <n v="4"/>
    <n v="2023"/>
    <x v="10"/>
    <m/>
    <m/>
    <m/>
    <s v=" "/>
    <n v="5"/>
    <n v="8"/>
    <n v="2023"/>
    <d v="2023-05-08T00:00:00"/>
    <s v=" "/>
    <s v="Smartwatch"/>
    <s v="Cancelled"/>
    <n v="0"/>
    <s v="Amazon Pay"/>
    <s v="Cancelled"/>
    <s v="USPS"/>
    <x v="3"/>
    <s v="Emily Johnson"/>
    <x v="0"/>
    <n v="1"/>
    <n v="1"/>
  </r>
  <r>
    <s v="ORD0012"/>
    <s v="CUST045"/>
    <s v="PROD014"/>
    <x v="3"/>
    <n v="247"/>
    <n v="3"/>
    <n v="741"/>
    <s v="Amazon Pay"/>
    <s v="In Transit"/>
    <s v="FedEx"/>
    <x v="7"/>
    <n v="25"/>
    <n v="2023"/>
    <x v="11"/>
    <m/>
    <m/>
    <m/>
    <s v=" "/>
    <m/>
    <m/>
    <m/>
    <s v=" "/>
    <s v=" "/>
    <s v="Smartwatch"/>
    <s v="Active"/>
    <n v="0"/>
    <s v="Amazon Pay"/>
    <s v="In Transit"/>
    <s v="FedEx"/>
    <x v="3"/>
    <s v="Emily Johnson"/>
    <x v="0"/>
    <n v="0"/>
    <n v="0"/>
  </r>
  <r>
    <s v="ORD0013"/>
    <s v="CUST023"/>
    <s v="PROD006"/>
    <x v="3"/>
    <n v="96"/>
    <n v="1"/>
    <n v="96"/>
    <s v="Apple Pay"/>
    <s v="Cancelled"/>
    <s v="Amazon Logistics"/>
    <x v="1"/>
    <n v="25"/>
    <n v="2023"/>
    <x v="12"/>
    <m/>
    <m/>
    <m/>
    <s v=" "/>
    <n v="2"/>
    <n v="28"/>
    <n v="2023"/>
    <d v="2023-02-28T00:00:00"/>
    <s v=" "/>
    <s v="Shoes"/>
    <s v="Cancelled"/>
    <n v="0"/>
    <s v="Apple Pay"/>
    <s v="Cancelled"/>
    <s v="Amazon Logistics"/>
    <x v="2"/>
    <s v="Charlotte Reed"/>
    <x v="0"/>
    <n v="1"/>
    <n v="1"/>
  </r>
  <r>
    <s v="ORD0014"/>
    <s v="CUST033"/>
    <s v="PROD017"/>
    <x v="4"/>
    <n v="74"/>
    <n v="5"/>
    <n v="370"/>
    <s v="Apple Pay"/>
    <s v="Cancelled"/>
    <s v="Amazon Logistics"/>
    <x v="1"/>
    <n v="24"/>
    <n v="2023"/>
    <x v="13"/>
    <m/>
    <m/>
    <m/>
    <s v=" "/>
    <n v="2"/>
    <n v="25"/>
    <n v="2023"/>
    <d v="2023-02-25T00:00:00"/>
    <s v=" "/>
    <s v="Gaming Mouse"/>
    <s v="Cancelled"/>
    <n v="0"/>
    <s v="Apple Pay"/>
    <s v="Cancelled"/>
    <s v="Amazon Logistics"/>
    <x v="3"/>
    <s v="Hazel Rivera"/>
    <x v="0"/>
    <n v="1"/>
    <n v="0.2"/>
  </r>
  <r>
    <s v="ORD0015"/>
    <s v="CUST033"/>
    <s v="PROD005"/>
    <x v="2"/>
    <n v="27"/>
    <n v="1"/>
    <n v="27"/>
    <s v="Credit Card"/>
    <s v="Cancelled"/>
    <s v="Amazon Logistics"/>
    <x v="5"/>
    <n v="26"/>
    <n v="2023"/>
    <x v="14"/>
    <m/>
    <m/>
    <m/>
    <s v=" "/>
    <n v="9"/>
    <n v="2"/>
    <n v="2023"/>
    <d v="2023-09-02T00:00:00"/>
    <s v=" "/>
    <s v="T-Shirt"/>
    <s v="Cancelled"/>
    <n v="0"/>
    <s v="Credit Card"/>
    <s v="Cancelled"/>
    <s v="Amazon Logistics"/>
    <x v="2"/>
    <s v="Hazel Rivera"/>
    <x v="0"/>
    <n v="1"/>
    <n v="1"/>
  </r>
  <r>
    <s v="ORD0016"/>
    <s v="CUST047"/>
    <s v="PROD005"/>
    <x v="2"/>
    <n v="27"/>
    <n v="3"/>
    <n v="81"/>
    <s v="Debit Card"/>
    <s v="In Transit"/>
    <s v="Amazon Logistics"/>
    <x v="1"/>
    <n v="13"/>
    <n v="2023"/>
    <x v="15"/>
    <m/>
    <m/>
    <m/>
    <s v=" "/>
    <m/>
    <m/>
    <m/>
    <s v=" "/>
    <s v=" "/>
    <s v="T-Shirt"/>
    <s v="Active"/>
    <n v="0"/>
    <s v="Debit Card"/>
    <s v="In Transit"/>
    <s v="Amazon Logistics"/>
    <x v="2"/>
    <s v="Scarlett Murphy"/>
    <x v="0"/>
    <n v="0"/>
    <n v="0"/>
  </r>
  <r>
    <s v="ORD0017"/>
    <s v="CUST045"/>
    <s v="PROD015"/>
    <x v="1"/>
    <n v="21"/>
    <n v="3"/>
    <n v="63"/>
    <s v="Credit Card"/>
    <s v="Delivered"/>
    <s v="DHL"/>
    <x v="8"/>
    <n v="28"/>
    <n v="2023"/>
    <x v="16"/>
    <n v="7"/>
    <n v="1"/>
    <n v="2023"/>
    <d v="2023-07-01T00:00:00"/>
    <m/>
    <m/>
    <m/>
    <s v=" "/>
    <n v="3"/>
    <s v="Novel"/>
    <s v="Active"/>
    <n v="63"/>
    <s v="Credit Card"/>
    <s v="Delivered"/>
    <s v="DHL"/>
    <x v="4"/>
    <s v="Emily Johnson"/>
    <x v="2"/>
    <n v="0"/>
    <n v="0"/>
  </r>
  <r>
    <s v="ORD0018"/>
    <s v="CUST011"/>
    <s v="PROD008"/>
    <x v="4"/>
    <n v="70"/>
    <n v="5"/>
    <n v="350"/>
    <s v="PayPal"/>
    <s v="In Transit"/>
    <s v="Amazon Logistics"/>
    <x v="4"/>
    <n v="28"/>
    <n v="2023"/>
    <x v="17"/>
    <m/>
    <m/>
    <m/>
    <s v=" "/>
    <m/>
    <m/>
    <m/>
    <s v=" "/>
    <s v=" "/>
    <s v="Textbook"/>
    <s v="Active"/>
    <n v="0"/>
    <s v="PayPal"/>
    <s v="In Transit"/>
    <s v="Amazon Logistics"/>
    <x v="4"/>
    <s v="Mason Hall"/>
    <x v="0"/>
    <n v="0"/>
    <n v="0"/>
  </r>
  <r>
    <s v="ORD0019"/>
    <s v="CUST041"/>
    <s v="PROD006"/>
    <x v="2"/>
    <n v="94"/>
    <n v="4"/>
    <n v="376"/>
    <s v="Credit Card"/>
    <s v="In Transit"/>
    <s v="USPS"/>
    <x v="5"/>
    <n v="25"/>
    <n v="2023"/>
    <x v="18"/>
    <m/>
    <m/>
    <m/>
    <s v=" "/>
    <m/>
    <m/>
    <m/>
    <s v=" "/>
    <s v=" "/>
    <s v="Shoes"/>
    <s v="Active"/>
    <n v="0"/>
    <s v="Credit Card"/>
    <s v="In Transit"/>
    <s v="USPS"/>
    <x v="2"/>
    <s v="Jacob Price"/>
    <x v="0"/>
    <n v="0"/>
    <n v="0"/>
  </r>
  <r>
    <s v="ORD0020"/>
    <s v="CUST025"/>
    <s v="PROD001"/>
    <x v="0"/>
    <n v="813"/>
    <n v="2"/>
    <n v="1626"/>
    <s v="Credit Card"/>
    <s v="In Transit"/>
    <s v="FedEx"/>
    <x v="6"/>
    <n v="12"/>
    <n v="2023"/>
    <x v="19"/>
    <m/>
    <m/>
    <m/>
    <s v=" "/>
    <m/>
    <m/>
    <m/>
    <s v=" "/>
    <s v=" "/>
    <s v="Smartphone"/>
    <s v="Active"/>
    <n v="0"/>
    <s v="Credit Card"/>
    <s v="In Transit"/>
    <s v="FedEx"/>
    <x v="3"/>
    <s v="Emma King"/>
    <x v="0"/>
    <n v="0"/>
    <n v="0"/>
  </r>
  <r>
    <s v="ORD0021"/>
    <s v="CUST013"/>
    <s v="PROD015"/>
    <x v="3"/>
    <n v="21"/>
    <n v="4"/>
    <n v="84"/>
    <s v="PayPal"/>
    <s v="In Transit"/>
    <s v="Amazon Logistics"/>
    <x v="2"/>
    <n v="2"/>
    <n v="2023"/>
    <x v="20"/>
    <m/>
    <m/>
    <m/>
    <s v=" "/>
    <m/>
    <m/>
    <m/>
    <s v=" "/>
    <s v=" "/>
    <s v="Novel"/>
    <s v="Active"/>
    <n v="0"/>
    <s v="PayPal"/>
    <s v="In Transit"/>
    <s v="Amazon Logistics"/>
    <x v="4"/>
    <s v="Olivia Martinez"/>
    <x v="0"/>
    <n v="0"/>
    <n v="0"/>
  </r>
  <r>
    <s v="ORD0022"/>
    <s v="CUST023"/>
    <s v="PROD012"/>
    <x v="4"/>
    <n v="46"/>
    <n v="5"/>
    <n v="230"/>
    <s v="PayPal"/>
    <s v="In Transit"/>
    <s v="USPS"/>
    <x v="4"/>
    <n v="9"/>
    <n v="2023"/>
    <x v="21"/>
    <m/>
    <m/>
    <m/>
    <s v=" "/>
    <m/>
    <m/>
    <m/>
    <s v=" "/>
    <s v=" "/>
    <s v="Lamp"/>
    <s v="Active"/>
    <n v="0"/>
    <s v="PayPal"/>
    <s v="In Transit"/>
    <s v="USPS"/>
    <x v="0"/>
    <s v="Charlotte Reed"/>
    <x v="0"/>
    <n v="0"/>
    <n v="0"/>
  </r>
  <r>
    <s v="ORD0023"/>
    <s v="CUST016"/>
    <s v="PROD010"/>
    <x v="4"/>
    <n v="58"/>
    <n v="3"/>
    <n v="174"/>
    <s v="Amazon Pay"/>
    <s v="Cancelled"/>
    <s v="Amazon Logistics"/>
    <x v="1"/>
    <n v="13"/>
    <n v="2023"/>
    <x v="15"/>
    <m/>
    <m/>
    <m/>
    <s v=" "/>
    <n v="2"/>
    <n v="14"/>
    <n v="2023"/>
    <d v="2023-02-14T00:00:00"/>
    <s v=" "/>
    <s v="Jeans"/>
    <s v="Cancelled"/>
    <n v="0"/>
    <s v="Amazon Pay"/>
    <s v="Cancelled"/>
    <s v="Amazon Logistics"/>
    <x v="2"/>
    <s v="Elijah Lewis"/>
    <x v="0"/>
    <n v="1"/>
    <n v="0.33333333333333331"/>
  </r>
  <r>
    <s v="ORD0024"/>
    <s v="CUST028"/>
    <s v="PROD006"/>
    <x v="4"/>
    <n v="96"/>
    <n v="5"/>
    <n v="480"/>
    <s v="Amazon Pay"/>
    <s v="Delivered"/>
    <s v="Amazon Logistics"/>
    <x v="4"/>
    <n v="2"/>
    <n v="2023"/>
    <x v="22"/>
    <n v="11"/>
    <n v="5"/>
    <n v="2023"/>
    <d v="2023-11-05T00:00:00"/>
    <m/>
    <m/>
    <m/>
    <s v=" "/>
    <n v="3"/>
    <s v="Shoes"/>
    <s v="Active"/>
    <n v="480"/>
    <s v="Amazon Pay"/>
    <s v="Delivered"/>
    <s v="Amazon Logistics"/>
    <x v="2"/>
    <s v="Lily Bennett"/>
    <x v="2"/>
    <n v="0"/>
    <n v="0"/>
  </r>
  <r>
    <s v="ORD0025"/>
    <s v="CUST040"/>
    <s v="PROD002"/>
    <x v="2"/>
    <n v="43"/>
    <n v="1"/>
    <n v="43"/>
    <s v="Debit Card"/>
    <s v="Delivered"/>
    <s v="Amazon Logistics"/>
    <x v="3"/>
    <n v="28"/>
    <n v="2023"/>
    <x v="23"/>
    <n v="5"/>
    <n v="30"/>
    <n v="2023"/>
    <d v="2023-05-30T00:00:00"/>
    <m/>
    <m/>
    <m/>
    <s v=" "/>
    <n v="2"/>
    <s v="Action Figure"/>
    <s v="Active"/>
    <n v="43"/>
    <s v="Debit Card"/>
    <s v="Delivered"/>
    <s v="Amazon Logistics"/>
    <x v="1"/>
    <s v="Benjamin Clark"/>
    <x v="1"/>
    <n v="0"/>
    <n v="0"/>
  </r>
  <r>
    <s v="ORD0026"/>
    <s v="CUST027"/>
    <s v="PROD022"/>
    <x v="2"/>
    <n v="64"/>
    <n v="4"/>
    <n v="256"/>
    <s v="Debit Card"/>
    <s v="Delivered"/>
    <s v="USPS"/>
    <x v="2"/>
    <n v="15"/>
    <n v="2023"/>
    <x v="24"/>
    <n v="10"/>
    <n v="21"/>
    <n v="2023"/>
    <d v="2023-10-21T00:00:00"/>
    <m/>
    <m/>
    <m/>
    <s v=" "/>
    <n v="6"/>
    <s v="Backpack"/>
    <s v="Active"/>
    <n v="256"/>
    <s v="Debit Card"/>
    <s v="Delivered"/>
    <s v="USPS"/>
    <x v="2"/>
    <s v="Hazel Brooks"/>
    <x v="2"/>
    <n v="0"/>
    <n v="0"/>
  </r>
  <r>
    <s v="ORD0027"/>
    <s v="CUST018"/>
    <s v="PROD008"/>
    <x v="2"/>
    <n v="70"/>
    <n v="2"/>
    <n v="140"/>
    <s v="Amazon Pay"/>
    <s v="In Transit"/>
    <s v="Amazon Logistics"/>
    <x v="9"/>
    <n v="16"/>
    <n v="2023"/>
    <x v="25"/>
    <m/>
    <m/>
    <m/>
    <s v=" "/>
    <m/>
    <m/>
    <m/>
    <s v=" "/>
    <s v=" "/>
    <s v="Textbook"/>
    <s v="Active"/>
    <n v="0"/>
    <s v="Amazon Pay"/>
    <s v="In Transit"/>
    <s v="Amazon Logistics"/>
    <x v="4"/>
    <s v="Grace Scott"/>
    <x v="0"/>
    <n v="0"/>
    <n v="0"/>
  </r>
  <r>
    <s v="ORD0028"/>
    <s v="CUST018"/>
    <s v="PROD018"/>
    <x v="3"/>
    <n v="97"/>
    <n v="3"/>
    <n v="291"/>
    <s v="Credit Card"/>
    <s v="In Transit"/>
    <s v="Amazon Logistics"/>
    <x v="2"/>
    <n v="9"/>
    <n v="2023"/>
    <x v="26"/>
    <m/>
    <m/>
    <m/>
    <s v=" "/>
    <m/>
    <m/>
    <m/>
    <s v=" "/>
    <s v=" "/>
    <s v="Doll House"/>
    <s v="Active"/>
    <n v="0"/>
    <s v="Credit Card"/>
    <s v="In Transit"/>
    <s v="Amazon Logistics"/>
    <x v="1"/>
    <s v="Grace Scott"/>
    <x v="0"/>
    <n v="0"/>
    <n v="0"/>
  </r>
  <r>
    <s v="ORD0029"/>
    <s v="CUST007"/>
    <s v="PROD021"/>
    <x v="1"/>
    <n v="37"/>
    <n v="3"/>
    <n v="111"/>
    <s v="Apple Pay"/>
    <s v="Cancelled"/>
    <s v="DHL"/>
    <x v="2"/>
    <n v="7"/>
    <n v="2023"/>
    <x v="27"/>
    <m/>
    <m/>
    <m/>
    <s v=" "/>
    <n v="10"/>
    <n v="10"/>
    <n v="2023"/>
    <d v="2023-10-10T00:00:00"/>
    <s v=" "/>
    <s v="Wall Clock"/>
    <s v="Cancelled"/>
    <n v="0"/>
    <s v="Apple Pay"/>
    <s v="Cancelled"/>
    <s v="DHL"/>
    <x v="0"/>
    <s v="Liam Walker"/>
    <x v="0"/>
    <n v="1"/>
    <n v="0.33333333333333331"/>
  </r>
  <r>
    <s v="ORD0030"/>
    <s v="CUST008"/>
    <s v="PROD008"/>
    <x v="0"/>
    <n v="69"/>
    <n v="5"/>
    <n v="345"/>
    <s v="Amazon Pay"/>
    <s v="In Transit"/>
    <s v="Amazon Logistics"/>
    <x v="1"/>
    <n v="14"/>
    <n v="2023"/>
    <x v="28"/>
    <m/>
    <m/>
    <m/>
    <s v=" "/>
    <m/>
    <m/>
    <m/>
    <s v=" "/>
    <s v=" "/>
    <s v="Textbook"/>
    <s v="Active"/>
    <n v="0"/>
    <s v="Amazon Pay"/>
    <s v="In Transit"/>
    <s v="Amazon Logistics"/>
    <x v="4"/>
    <s v="Harper Young"/>
    <x v="0"/>
    <n v="0"/>
    <n v="0"/>
  </r>
  <r>
    <s v="ORD0031"/>
    <s v="CUST014"/>
    <s v="PROD002"/>
    <x v="0"/>
    <n v="42"/>
    <n v="5"/>
    <n v="210"/>
    <s v="Amazon Pay"/>
    <s v="In Transit"/>
    <s v="UPS"/>
    <x v="10"/>
    <n v="26"/>
    <n v="2023"/>
    <x v="29"/>
    <m/>
    <m/>
    <m/>
    <s v=" "/>
    <m/>
    <m/>
    <m/>
    <s v=" "/>
    <s v=" "/>
    <s v="Action Figure"/>
    <s v="Active"/>
    <n v="0"/>
    <s v="Amazon Pay"/>
    <s v="In Transit"/>
    <s v="UPS"/>
    <x v="1"/>
    <s v="Harper Young"/>
    <x v="0"/>
    <n v="0"/>
    <n v="0"/>
  </r>
  <r>
    <s v="ORD0032"/>
    <s v="CUST037"/>
    <s v="PROD009"/>
    <x v="1"/>
    <n v="11"/>
    <n v="5"/>
    <n v="55"/>
    <s v="Debit Card"/>
    <s v="Cancelled"/>
    <s v="FedEx"/>
    <x v="8"/>
    <n v="15"/>
    <n v="2023"/>
    <x v="30"/>
    <m/>
    <m/>
    <m/>
    <s v=" "/>
    <n v="6"/>
    <n v="22"/>
    <n v="2023"/>
    <d v="2023-06-22T00:00:00"/>
    <s v=" "/>
    <s v="Magazine"/>
    <s v="Cancelled"/>
    <n v="0"/>
    <s v="Debit Card"/>
    <s v="Cancelled"/>
    <s v="FedEx"/>
    <x v="4"/>
    <s v="Emily Johnson"/>
    <x v="0"/>
    <n v="1"/>
    <n v="0.2"/>
  </r>
  <r>
    <s v="ORD0033"/>
    <s v="CUST016"/>
    <s v="PROD005"/>
    <x v="2"/>
    <n v="27"/>
    <n v="2"/>
    <n v="54"/>
    <s v="Apple Pay"/>
    <s v="Delivered"/>
    <s v="USPS"/>
    <x v="3"/>
    <n v="22"/>
    <n v="2023"/>
    <x v="31"/>
    <n v="5"/>
    <n v="23"/>
    <n v="2023"/>
    <d v="2023-05-23T00:00:00"/>
    <m/>
    <m/>
    <m/>
    <s v=" "/>
    <n v="1"/>
    <s v="T-Shirt"/>
    <s v="Active"/>
    <n v="54"/>
    <s v="Apple Pay"/>
    <s v="Delivered"/>
    <s v="USPS"/>
    <x v="2"/>
    <s v="Elijah Lewis"/>
    <x v="1"/>
    <n v="0"/>
    <n v="0"/>
  </r>
  <r>
    <s v="ORD0034"/>
    <s v="CUST025"/>
    <s v="PROD015"/>
    <x v="2"/>
    <n v="21"/>
    <n v="1"/>
    <n v="21"/>
    <s v="Amazon Pay"/>
    <s v="In Transit"/>
    <s v="DHL"/>
    <x v="4"/>
    <n v="20"/>
    <n v="2023"/>
    <x v="32"/>
    <m/>
    <m/>
    <m/>
    <s v=" "/>
    <m/>
    <m/>
    <m/>
    <s v=" "/>
    <s v=" "/>
    <s v="Novel"/>
    <s v="Active"/>
    <n v="0"/>
    <s v="Amazon Pay"/>
    <s v="In Transit"/>
    <s v="DHL"/>
    <x v="4"/>
    <s v="Emma King"/>
    <x v="0"/>
    <n v="0"/>
    <n v="0"/>
  </r>
  <r>
    <s v="ORD0035"/>
    <s v="CUST032"/>
    <s v="PROD011"/>
    <x v="2"/>
    <n v="172"/>
    <n v="1"/>
    <n v="172"/>
    <s v="PayPal"/>
    <s v="Delivered"/>
    <s v="USPS"/>
    <x v="0"/>
    <n v="22"/>
    <n v="2023"/>
    <x v="33"/>
    <n v="12"/>
    <n v="26"/>
    <n v="2023"/>
    <d v="2023-12-26T00:00:00"/>
    <m/>
    <m/>
    <m/>
    <s v=" "/>
    <n v="4"/>
    <s v="Headphones"/>
    <s v="Active"/>
    <n v="172"/>
    <s v="PayPal"/>
    <s v="Delivered"/>
    <s v="USPS"/>
    <x v="3"/>
    <s v="Luke Gray"/>
    <x v="2"/>
    <n v="0"/>
    <n v="0"/>
  </r>
  <r>
    <s v="ORD0036"/>
    <s v="CUST014"/>
    <s v="PROD016"/>
    <x v="0"/>
    <n v="212"/>
    <n v="3"/>
    <n v="636"/>
    <s v="Amazon Pay"/>
    <s v="In Transit"/>
    <s v="UPS"/>
    <x v="7"/>
    <n v="23"/>
    <n v="2023"/>
    <x v="34"/>
    <m/>
    <m/>
    <m/>
    <s v=" "/>
    <m/>
    <m/>
    <m/>
    <s v=" "/>
    <s v=" "/>
    <s v="Cookware Set Pro"/>
    <s v="Active"/>
    <n v="0"/>
    <s v="Amazon Pay"/>
    <s v="In Transit"/>
    <s v="UPS"/>
    <x v="0"/>
    <s v="Harper Young"/>
    <x v="0"/>
    <n v="0"/>
    <n v="0"/>
  </r>
  <r>
    <s v="ORD0037"/>
    <s v="CUST044"/>
    <s v="PROD002"/>
    <x v="1"/>
    <n v="41"/>
    <n v="4"/>
    <n v="164"/>
    <s v="Credit Card"/>
    <s v="Delivered"/>
    <s v="Amazon Logistics"/>
    <x v="2"/>
    <n v="17"/>
    <n v="2023"/>
    <x v="35"/>
    <n v="10"/>
    <n v="22"/>
    <n v="2023"/>
    <d v="2023-10-22T00:00:00"/>
    <m/>
    <m/>
    <m/>
    <s v=" "/>
    <n v="5"/>
    <s v="Action Figure"/>
    <s v="Active"/>
    <n v="164"/>
    <s v="Credit Card"/>
    <s v="Delivered"/>
    <s v="Amazon Logistics"/>
    <x v="1"/>
    <s v="Grace Ward"/>
    <x v="2"/>
    <n v="0"/>
    <n v="0"/>
  </r>
  <r>
    <s v="ORD0038"/>
    <s v="CUST028"/>
    <s v="PROD007"/>
    <x v="0"/>
    <n v="32"/>
    <n v="2"/>
    <n v="64"/>
    <s v="Debit Card"/>
    <s v="Cancelled"/>
    <s v="FedEx"/>
    <x v="5"/>
    <n v="22"/>
    <n v="2023"/>
    <x v="36"/>
    <m/>
    <m/>
    <m/>
    <s v=" "/>
    <n v="8"/>
    <n v="24"/>
    <n v="2023"/>
    <d v="2023-08-24T00:00:00"/>
    <s v=" "/>
    <s v="Puzzle"/>
    <s v="Cancelled"/>
    <n v="0"/>
    <s v="Debit Card"/>
    <s v="Cancelled"/>
    <s v="FedEx"/>
    <x v="1"/>
    <s v="Lily Bennett"/>
    <x v="0"/>
    <n v="1"/>
    <n v="0.5"/>
  </r>
  <r>
    <s v="ORD0039"/>
    <s v="CUST024"/>
    <s v="PROD022"/>
    <x v="1"/>
    <n v="66"/>
    <n v="2"/>
    <n v="132"/>
    <s v="Apple Pay"/>
    <s v="In Transit"/>
    <s v="DHL"/>
    <x v="0"/>
    <n v="2"/>
    <n v="2023"/>
    <x v="37"/>
    <m/>
    <m/>
    <m/>
    <s v=" "/>
    <m/>
    <m/>
    <m/>
    <s v=" "/>
    <s v=" "/>
    <s v="Backpack"/>
    <s v="Active"/>
    <n v="0"/>
    <s v="Apple Pay"/>
    <s v="In Transit"/>
    <s v="DHL"/>
    <x v="2"/>
    <s v="Scarlett Murphy"/>
    <x v="0"/>
    <n v="0"/>
    <n v="0"/>
  </r>
  <r>
    <s v="ORD0040"/>
    <s v="CUST006"/>
    <s v="PROD004"/>
    <x v="1"/>
    <n v="62"/>
    <n v="4"/>
    <n v="248"/>
    <s v="Debit Card"/>
    <s v="In Transit"/>
    <s v="UPS"/>
    <x v="0"/>
    <n v="25"/>
    <n v="2023"/>
    <x v="38"/>
    <m/>
    <m/>
    <m/>
    <s v=" "/>
    <m/>
    <m/>
    <m/>
    <s v=" "/>
    <s v=" "/>
    <s v="Leg Set"/>
    <s v="Active"/>
    <n v="0"/>
    <s v="Debit Card"/>
    <s v="In Transit"/>
    <s v="UPS"/>
    <x v="1"/>
    <s v="Ava Robinson"/>
    <x v="0"/>
    <n v="0"/>
    <n v="0"/>
  </r>
  <r>
    <s v="ORD0041"/>
    <s v="CUST001"/>
    <s v="PROD011"/>
    <x v="4"/>
    <n v="173"/>
    <n v="4"/>
    <n v="692"/>
    <s v="Apple Pay"/>
    <s v="Delivered"/>
    <s v="UPS"/>
    <x v="11"/>
    <n v="23"/>
    <n v="2023"/>
    <x v="39"/>
    <n v="9"/>
    <n v="30"/>
    <n v="2023"/>
    <d v="2023-09-30T00:00:00"/>
    <m/>
    <m/>
    <m/>
    <s v=" "/>
    <n v="7"/>
    <s v="Headphones"/>
    <s v="Active"/>
    <n v="692"/>
    <s v="Apple Pay"/>
    <s v="Delivered"/>
    <s v="UPS"/>
    <x v="3"/>
    <s v="James Miller"/>
    <x v="2"/>
    <n v="0"/>
    <n v="0"/>
  </r>
  <r>
    <s v="ORD0042"/>
    <s v="CUST007"/>
    <s v="PROD004"/>
    <x v="4"/>
    <n v="63"/>
    <n v="3"/>
    <n v="189"/>
    <s v="Apple Pay"/>
    <s v="Delivered"/>
    <s v="UPS"/>
    <x v="7"/>
    <n v="16"/>
    <n v="2023"/>
    <x v="40"/>
    <n v="7"/>
    <n v="18"/>
    <n v="2023"/>
    <d v="2023-07-18T00:00:00"/>
    <m/>
    <m/>
    <m/>
    <s v=" "/>
    <n v="2"/>
    <s v="Leg Set"/>
    <s v="Active"/>
    <n v="189"/>
    <s v="Apple Pay"/>
    <s v="Delivered"/>
    <s v="UPS"/>
    <x v="1"/>
    <s v="Liam Walker"/>
    <x v="1"/>
    <n v="0"/>
    <n v="0"/>
  </r>
  <r>
    <s v="ORD0043"/>
    <s v="CUST040"/>
    <s v="PROD021"/>
    <x v="4"/>
    <n v="36"/>
    <n v="3"/>
    <n v="108"/>
    <s v="Debit Card"/>
    <s v="Cancelled"/>
    <s v="USPS"/>
    <x v="1"/>
    <n v="5"/>
    <n v="2023"/>
    <x v="41"/>
    <m/>
    <m/>
    <m/>
    <s v=" "/>
    <n v="2"/>
    <n v="11"/>
    <n v="2023"/>
    <d v="2023-02-11T00:00:00"/>
    <s v=" "/>
    <s v="Wall Clock"/>
    <s v="Cancelled"/>
    <n v="0"/>
    <s v="Debit Card"/>
    <s v="Cancelled"/>
    <s v="USPS"/>
    <x v="0"/>
    <s v="Benjamin Clark"/>
    <x v="0"/>
    <n v="1"/>
    <n v="0.33333333333333331"/>
  </r>
  <r>
    <s v="ORD0044"/>
    <s v="CUST006"/>
    <s v="PROD004"/>
    <x v="3"/>
    <n v="62"/>
    <n v="1"/>
    <n v="62"/>
    <s v="Apple Pay"/>
    <s v="Cancelled"/>
    <s v="Amazon Logistics"/>
    <x v="0"/>
    <n v="18"/>
    <n v="2023"/>
    <x v="42"/>
    <m/>
    <m/>
    <m/>
    <s v=" "/>
    <n v="12"/>
    <n v="23"/>
    <n v="2023"/>
    <d v="2023-12-23T00:00:00"/>
    <s v=" "/>
    <s v="Leg Set"/>
    <s v="Cancelled"/>
    <n v="0"/>
    <s v="Apple Pay"/>
    <s v="Cancelled"/>
    <s v="Amazon Logistics"/>
    <x v="1"/>
    <s v="Ava Robinson"/>
    <x v="0"/>
    <n v="1"/>
    <n v="1"/>
  </r>
  <r>
    <s v="ORD0045"/>
    <s v="CUST042"/>
    <s v="PROD003"/>
    <x v="3"/>
    <n v="137"/>
    <n v="5"/>
    <n v="685"/>
    <s v="Amazon Pay"/>
    <s v="Cancelled"/>
    <s v="FedEx"/>
    <x v="8"/>
    <n v="11"/>
    <n v="2023"/>
    <x v="43"/>
    <m/>
    <m/>
    <m/>
    <s v=" "/>
    <n v="6"/>
    <n v="14"/>
    <n v="2023"/>
    <d v="2023-06-14T00:00:00"/>
    <s v=" "/>
    <s v="Cookware Set"/>
    <s v="Cancelled"/>
    <n v="0"/>
    <s v="Amazon Pay"/>
    <s v="Cancelled"/>
    <s v="FedEx"/>
    <x v="0"/>
    <s v="Noah Wilson"/>
    <x v="0"/>
    <n v="1"/>
    <n v="0.2"/>
  </r>
  <r>
    <s v="ORD0046"/>
    <s v="CUST039"/>
    <s v="PROD017"/>
    <x v="0"/>
    <n v="73"/>
    <n v="4"/>
    <n v="292"/>
    <s v="Credit Card"/>
    <s v="Delivered"/>
    <s v="Amazon Logistics"/>
    <x v="0"/>
    <n v="4"/>
    <n v="2023"/>
    <x v="44"/>
    <n v="12"/>
    <n v="8"/>
    <n v="2023"/>
    <d v="2023-12-08T00:00:00"/>
    <m/>
    <m/>
    <m/>
    <s v=" "/>
    <n v="4"/>
    <s v="Gaming Mouse"/>
    <s v="Active"/>
    <n v="292"/>
    <s v="Credit Card"/>
    <s v="Delivered"/>
    <s v="Amazon Logistics"/>
    <x v="3"/>
    <s v="Logan Ramirez"/>
    <x v="2"/>
    <n v="0"/>
    <n v="0"/>
  </r>
  <r>
    <s v="ORD0047"/>
    <s v="CUST041"/>
    <s v="PROD020"/>
    <x v="0"/>
    <n v="104"/>
    <n v="1"/>
    <n v="104"/>
    <s v="PayPal"/>
    <s v="Delivered"/>
    <s v="Amazon Logistics"/>
    <x v="7"/>
    <n v="17"/>
    <n v="2023"/>
    <x v="45"/>
    <n v="7"/>
    <n v="19"/>
    <n v="2023"/>
    <d v="2023-07-19T00:00:00"/>
    <m/>
    <m/>
    <m/>
    <s v=" "/>
    <n v="2"/>
    <s v="Bluetooth Speaker"/>
    <s v="Active"/>
    <n v="104"/>
    <s v="PayPal"/>
    <s v="Delivered"/>
    <s v="Amazon Logistics"/>
    <x v="3"/>
    <s v="Jacob Price"/>
    <x v="1"/>
    <n v="0"/>
    <n v="0"/>
  </r>
  <r>
    <s v="ORD0048"/>
    <s v="CUST044"/>
    <s v="PROD006"/>
    <x v="1"/>
    <n v="97"/>
    <n v="1"/>
    <n v="97"/>
    <s v="Amazon Pay"/>
    <s v="Delivered"/>
    <s v="FedEx"/>
    <x v="2"/>
    <n v="19"/>
    <n v="2023"/>
    <x v="46"/>
    <n v="10"/>
    <n v="24"/>
    <n v="2023"/>
    <d v="2023-10-24T00:00:00"/>
    <m/>
    <m/>
    <m/>
    <s v=" "/>
    <n v="5"/>
    <s v="Shoes"/>
    <s v="Active"/>
    <n v="97"/>
    <s v="Amazon Pay"/>
    <s v="Delivered"/>
    <s v="FedEx"/>
    <x v="2"/>
    <s v="Grace Ward"/>
    <x v="2"/>
    <n v="0"/>
    <n v="0"/>
  </r>
  <r>
    <s v="ORD0049"/>
    <s v="CUST026"/>
    <s v="PROD017"/>
    <x v="2"/>
    <n v="73"/>
    <n v="5"/>
    <n v="365"/>
    <s v="Apple Pay"/>
    <s v="In Transit"/>
    <s v="Amazon Logistics"/>
    <x v="3"/>
    <n v="15"/>
    <n v="2023"/>
    <x v="47"/>
    <m/>
    <m/>
    <m/>
    <s v=" "/>
    <m/>
    <m/>
    <m/>
    <s v=" "/>
    <s v=" "/>
    <s v="Gaming Mouse"/>
    <s v="Active"/>
    <n v="0"/>
    <s v="Apple Pay"/>
    <s v="In Transit"/>
    <s v="Amazon Logistics"/>
    <x v="3"/>
    <s v="Zoe Mitchell"/>
    <x v="0"/>
    <n v="0"/>
    <n v="0"/>
  </r>
  <r>
    <s v="ORD0050"/>
    <s v="CUST040"/>
    <s v="PROD005"/>
    <x v="1"/>
    <n v="27"/>
    <n v="3"/>
    <n v="81"/>
    <s v="Amazon Pay"/>
    <s v="Delivered"/>
    <s v="UPS"/>
    <x v="1"/>
    <n v="12"/>
    <n v="2023"/>
    <x v="48"/>
    <n v="2"/>
    <n v="19"/>
    <n v="2023"/>
    <d v="2023-02-19T00:00:00"/>
    <m/>
    <m/>
    <m/>
    <s v=" "/>
    <n v="7"/>
    <s v="T-Shirt"/>
    <s v="Active"/>
    <n v="81"/>
    <s v="Amazon Pay"/>
    <s v="Delivered"/>
    <s v="UPS"/>
    <x v="2"/>
    <s v="Benjamin Clark"/>
    <x v="2"/>
    <n v="0"/>
    <n v="0"/>
  </r>
  <r>
    <s v="ORD0051"/>
    <s v="CUST041"/>
    <s v="PROD021"/>
    <x v="0"/>
    <n v="37"/>
    <n v="1"/>
    <n v="37"/>
    <s v="Apple Pay"/>
    <s v="In Transit"/>
    <s v="UPS"/>
    <x v="2"/>
    <n v="2"/>
    <n v="2023"/>
    <x v="20"/>
    <m/>
    <m/>
    <m/>
    <s v=" "/>
    <m/>
    <m/>
    <m/>
    <s v=" "/>
    <s v=" "/>
    <s v="Wall Clock"/>
    <s v="Active"/>
    <n v="0"/>
    <s v="Apple Pay"/>
    <s v="In Transit"/>
    <s v="UPS"/>
    <x v="0"/>
    <s v="Jacob Price"/>
    <x v="0"/>
    <n v="0"/>
    <n v="0"/>
  </r>
  <r>
    <s v="ORD0052"/>
    <s v="CUST008"/>
    <s v="PROD015"/>
    <x v="0"/>
    <n v="22"/>
    <n v="1"/>
    <n v="22"/>
    <s v="Debit Card"/>
    <s v="Delivered"/>
    <s v="FedEx"/>
    <x v="9"/>
    <n v="30"/>
    <n v="2023"/>
    <x v="49"/>
    <n v="2"/>
    <n v="1"/>
    <n v="2023"/>
    <d v="2023-02-01T00:00:00"/>
    <m/>
    <m/>
    <m/>
    <s v=" "/>
    <n v="2"/>
    <s v="Novel"/>
    <s v="Active"/>
    <n v="22"/>
    <s v="Debit Card"/>
    <s v="Delivered"/>
    <s v="FedEx"/>
    <x v="4"/>
    <s v="Harper Young"/>
    <x v="1"/>
    <n v="0"/>
    <n v="0"/>
  </r>
  <r>
    <s v="ORD0053"/>
    <s v="CUST011"/>
    <s v="PROD016"/>
    <x v="3"/>
    <n v="218"/>
    <n v="5"/>
    <n v="1090"/>
    <s v="PayPal"/>
    <s v="Delivered"/>
    <s v="DHL"/>
    <x v="0"/>
    <n v="29"/>
    <n v="2023"/>
    <x v="9"/>
    <n v="1"/>
    <n v="1"/>
    <n v="2024"/>
    <d v="2024-01-01T00:00:00"/>
    <m/>
    <m/>
    <m/>
    <s v=" "/>
    <n v="3"/>
    <s v="Cookware Set Pro"/>
    <s v="Active"/>
    <n v="1090"/>
    <s v="PayPal"/>
    <s v="Delivered"/>
    <s v="DHL"/>
    <x v="0"/>
    <s v="Mason Hall"/>
    <x v="2"/>
    <n v="0"/>
    <n v="0"/>
  </r>
  <r>
    <s v="ORD0054"/>
    <s v="CUST018"/>
    <s v="PROD004"/>
    <x v="0"/>
    <n v="64"/>
    <n v="1"/>
    <n v="64"/>
    <s v="Apple Pay"/>
    <s v="Cancelled"/>
    <s v="USPS"/>
    <x v="10"/>
    <n v="6"/>
    <n v="2023"/>
    <x v="50"/>
    <m/>
    <m/>
    <m/>
    <s v=" "/>
    <n v="3"/>
    <n v="13"/>
    <n v="2023"/>
    <d v="2023-03-13T00:00:00"/>
    <s v=" "/>
    <s v="Leg Set"/>
    <s v="Cancelled"/>
    <n v="0"/>
    <s v="Apple Pay"/>
    <s v="Cancelled"/>
    <s v="USPS"/>
    <x v="1"/>
    <s v="Grace Scott"/>
    <x v="0"/>
    <n v="1"/>
    <n v="1"/>
  </r>
  <r>
    <s v="ORD0055"/>
    <s v="CUST037"/>
    <s v="PROD021"/>
    <x v="3"/>
    <n v="36"/>
    <n v="4"/>
    <n v="144"/>
    <s v="PayPal"/>
    <s v="Delivered"/>
    <s v="Amazon Logistics"/>
    <x v="1"/>
    <n v="2"/>
    <n v="2023"/>
    <x v="4"/>
    <n v="2"/>
    <n v="6"/>
    <n v="2023"/>
    <d v="2023-02-06T00:00:00"/>
    <m/>
    <m/>
    <m/>
    <s v=" "/>
    <n v="4"/>
    <s v="Wall Clock"/>
    <s v="Active"/>
    <n v="144"/>
    <s v="PayPal"/>
    <s v="Delivered"/>
    <s v="Amazon Logistics"/>
    <x v="0"/>
    <s v="Emily Johnson"/>
    <x v="2"/>
    <n v="0"/>
    <n v="0"/>
  </r>
  <r>
    <s v="ORD0056"/>
    <s v="CUST017"/>
    <s v="PROD004"/>
    <x v="4"/>
    <n v="65"/>
    <n v="1"/>
    <n v="65"/>
    <s v="Amazon Pay"/>
    <s v="Delivered"/>
    <s v="FedEx"/>
    <x v="2"/>
    <n v="18"/>
    <n v="2023"/>
    <x v="51"/>
    <n v="10"/>
    <n v="21"/>
    <n v="2023"/>
    <d v="2023-10-21T00:00:00"/>
    <m/>
    <m/>
    <m/>
    <s v=" "/>
    <n v="3"/>
    <s v="Leg Set"/>
    <s v="Active"/>
    <n v="65"/>
    <s v="Amazon Pay"/>
    <s v="Delivered"/>
    <s v="FedEx"/>
    <x v="1"/>
    <s v="Emma King"/>
    <x v="2"/>
    <n v="0"/>
    <n v="0"/>
  </r>
  <r>
    <s v="ORD0057"/>
    <s v="CUST025"/>
    <s v="PROD005"/>
    <x v="3"/>
    <n v="26"/>
    <n v="1"/>
    <n v="26"/>
    <s v="Apple Pay"/>
    <s v="Delivered"/>
    <s v="DHL"/>
    <x v="9"/>
    <n v="7"/>
    <n v="2023"/>
    <x v="52"/>
    <n v="1"/>
    <n v="9"/>
    <n v="2023"/>
    <d v="2023-01-09T00:00:00"/>
    <m/>
    <m/>
    <m/>
    <s v=" "/>
    <n v="2"/>
    <s v="T-Shirt"/>
    <s v="Active"/>
    <n v="26"/>
    <s v="Apple Pay"/>
    <s v="Delivered"/>
    <s v="DHL"/>
    <x v="2"/>
    <s v="Emma King"/>
    <x v="1"/>
    <n v="0"/>
    <n v="0"/>
  </r>
  <r>
    <s v="ORD0058"/>
    <s v="CUST021"/>
    <s v="PROD009"/>
    <x v="0"/>
    <n v="11"/>
    <n v="5"/>
    <n v="55"/>
    <s v="Credit Card"/>
    <s v="In Transit"/>
    <s v="FedEx"/>
    <x v="3"/>
    <n v="8"/>
    <n v="2023"/>
    <x v="53"/>
    <m/>
    <m/>
    <m/>
    <s v=" "/>
    <m/>
    <m/>
    <m/>
    <s v=" "/>
    <s v=" "/>
    <s v="Magazine"/>
    <s v="Active"/>
    <n v="0"/>
    <s v="Credit Card"/>
    <s v="In Transit"/>
    <s v="FedEx"/>
    <x v="4"/>
    <s v="Zoe Mitchell"/>
    <x v="0"/>
    <n v="0"/>
    <n v="0"/>
  </r>
  <r>
    <s v="ORD0059"/>
    <s v="CUST003"/>
    <s v="PROD013"/>
    <x v="0"/>
    <n v="195"/>
    <n v="4"/>
    <n v="780"/>
    <s v="PayPal"/>
    <s v="Cancelled"/>
    <s v="FedEx"/>
    <x v="6"/>
    <n v="2"/>
    <n v="2023"/>
    <x v="54"/>
    <m/>
    <m/>
    <m/>
    <s v=" "/>
    <n v="4"/>
    <n v="5"/>
    <n v="2023"/>
    <d v="2023-04-05T00:00:00"/>
    <s v=" "/>
    <s v="Vacuum Cleaner"/>
    <s v="Cancelled"/>
    <n v="0"/>
    <s v="PayPal"/>
    <s v="Cancelled"/>
    <s v="FedEx"/>
    <x v="0"/>
    <s v="Ethan Davis"/>
    <x v="0"/>
    <n v="1"/>
    <n v="0.25"/>
  </r>
  <r>
    <s v="ORD0060"/>
    <s v="CUST019"/>
    <s v="PROD019"/>
    <x v="4"/>
    <n v="44"/>
    <n v="5"/>
    <n v="220"/>
    <s v="Apple Pay"/>
    <s v="Cancelled"/>
    <s v="USPS"/>
    <x v="2"/>
    <n v="11"/>
    <n v="2023"/>
    <x v="2"/>
    <m/>
    <m/>
    <m/>
    <s v=" "/>
    <n v="10"/>
    <n v="12"/>
    <n v="2023"/>
    <d v="2023-10-12T00:00:00"/>
    <s v=" "/>
    <s v="Formal Shirt"/>
    <s v="Cancelled"/>
    <n v="0"/>
    <s v="Apple Pay"/>
    <s v="Cancelled"/>
    <s v="USPS"/>
    <x v="2"/>
    <s v="Ava Robinson"/>
    <x v="0"/>
    <n v="1"/>
    <n v="0.2"/>
  </r>
  <r>
    <s v="ORD0061"/>
    <s v="CUST035"/>
    <s v="PROD008"/>
    <x v="1"/>
    <n v="69"/>
    <n v="4"/>
    <n v="276"/>
    <s v="Debit Card"/>
    <s v="In Transit"/>
    <s v="DHL"/>
    <x v="11"/>
    <n v="10"/>
    <n v="2023"/>
    <x v="55"/>
    <m/>
    <m/>
    <m/>
    <s v=" "/>
    <m/>
    <m/>
    <m/>
    <s v=" "/>
    <s v=" "/>
    <s v="Textbook"/>
    <s v="Active"/>
    <n v="0"/>
    <s v="Debit Card"/>
    <s v="In Transit"/>
    <s v="DHL"/>
    <x v="4"/>
    <s v="Scarlett Adams"/>
    <x v="0"/>
    <n v="0"/>
    <n v="0"/>
  </r>
  <r>
    <s v="ORD0062"/>
    <s v="CUST022"/>
    <s v="PROD001"/>
    <x v="0"/>
    <n v="815"/>
    <n v="4"/>
    <n v="3260"/>
    <s v="Credit Card"/>
    <s v="Delivered"/>
    <s v="USPS"/>
    <x v="4"/>
    <n v="22"/>
    <n v="2023"/>
    <x v="56"/>
    <n v="11"/>
    <n v="29"/>
    <n v="2023"/>
    <d v="2023-11-29T00:00:00"/>
    <m/>
    <m/>
    <m/>
    <s v=" "/>
    <n v="7"/>
    <s v="Smartphone"/>
    <s v="Active"/>
    <n v="3260"/>
    <s v="Credit Card"/>
    <s v="Delivered"/>
    <s v="USPS"/>
    <x v="3"/>
    <s v="Elijah Lewis"/>
    <x v="2"/>
    <n v="0"/>
    <n v="0"/>
  </r>
  <r>
    <s v="ORD0063"/>
    <s v="CUST004"/>
    <s v="PROD005"/>
    <x v="1"/>
    <n v="27"/>
    <n v="1"/>
    <n v="27"/>
    <s v="Debit Card"/>
    <s v="In Transit"/>
    <s v="Amazon Logistics"/>
    <x v="3"/>
    <n v="2"/>
    <n v="2023"/>
    <x v="57"/>
    <m/>
    <m/>
    <m/>
    <s v=" "/>
    <m/>
    <m/>
    <m/>
    <s v=" "/>
    <s v=" "/>
    <s v="T-Shirt"/>
    <s v="Active"/>
    <n v="0"/>
    <s v="Debit Card"/>
    <s v="In Transit"/>
    <s v="Amazon Logistics"/>
    <x v="2"/>
    <s v="Noah Wilson"/>
    <x v="0"/>
    <n v="0"/>
    <n v="0"/>
  </r>
  <r>
    <s v="ORD0064"/>
    <s v="CUST048"/>
    <s v="PROD003"/>
    <x v="4"/>
    <n v="139"/>
    <n v="5"/>
    <n v="695"/>
    <s v="Apple Pay"/>
    <s v="Delivered"/>
    <s v="USPS"/>
    <x v="0"/>
    <n v="25"/>
    <n v="2023"/>
    <x v="38"/>
    <n v="12"/>
    <n v="29"/>
    <n v="2023"/>
    <d v="2023-12-29T00:00:00"/>
    <m/>
    <m/>
    <m/>
    <s v=" "/>
    <n v="4"/>
    <s v="Cookware Set"/>
    <s v="Active"/>
    <n v="695"/>
    <s v="Apple Pay"/>
    <s v="Delivered"/>
    <s v="USPS"/>
    <x v="0"/>
    <s v="Noah Wilson"/>
    <x v="2"/>
    <n v="0"/>
    <n v="0"/>
  </r>
  <r>
    <s v="ORD0065"/>
    <s v="CUST009"/>
    <s v="PROD008"/>
    <x v="2"/>
    <n v="69"/>
    <n v="3"/>
    <n v="207"/>
    <s v="PayPal"/>
    <s v="Cancelled"/>
    <s v="Amazon Logistics"/>
    <x v="2"/>
    <n v="18"/>
    <n v="2023"/>
    <x v="51"/>
    <m/>
    <m/>
    <m/>
    <s v=" "/>
    <n v="10"/>
    <n v="20"/>
    <n v="2023"/>
    <d v="2023-10-20T00:00:00"/>
    <s v=" "/>
    <s v="Textbook"/>
    <s v="Cancelled"/>
    <n v="0"/>
    <s v="PayPal"/>
    <s v="Cancelled"/>
    <s v="Amazon Logistics"/>
    <x v="4"/>
    <s v="Jackson Allen"/>
    <x v="0"/>
    <n v="1"/>
    <n v="0.33333333333333331"/>
  </r>
  <r>
    <s v="ORD0066"/>
    <s v="CUST009"/>
    <s v="PROD019"/>
    <x v="4"/>
    <n v="42"/>
    <n v="1"/>
    <n v="42"/>
    <s v="Apple Pay"/>
    <s v="Cancelled"/>
    <s v="DHL"/>
    <x v="3"/>
    <n v="20"/>
    <n v="2023"/>
    <x v="58"/>
    <m/>
    <m/>
    <m/>
    <s v=" "/>
    <n v="5"/>
    <n v="21"/>
    <n v="2023"/>
    <d v="2023-05-21T00:00:00"/>
    <s v=" "/>
    <s v="Formal Shirt"/>
    <s v="Cancelled"/>
    <n v="0"/>
    <s v="Apple Pay"/>
    <s v="Cancelled"/>
    <s v="DHL"/>
    <x v="2"/>
    <s v="Jackson Allen"/>
    <x v="0"/>
    <n v="1"/>
    <n v="1"/>
  </r>
  <r>
    <s v="ORD0067"/>
    <s v="CUST050"/>
    <s v="PROD007"/>
    <x v="0"/>
    <n v="31"/>
    <n v="4"/>
    <n v="124"/>
    <s v="Credit Card"/>
    <s v="Delivered"/>
    <s v="UPS"/>
    <x v="7"/>
    <n v="28"/>
    <n v="2023"/>
    <x v="59"/>
    <n v="7"/>
    <n v="30"/>
    <n v="2023"/>
    <d v="2023-07-30T00:00:00"/>
    <m/>
    <m/>
    <m/>
    <s v=" "/>
    <n v="2"/>
    <s v="Puzzle"/>
    <s v="Active"/>
    <n v="124"/>
    <s v="Credit Card"/>
    <s v="Delivered"/>
    <s v="UPS"/>
    <x v="1"/>
    <e v="#N/A"/>
    <x v="1"/>
    <n v="0"/>
    <n v="0"/>
  </r>
  <r>
    <s v="ORD0068"/>
    <s v="CUST045"/>
    <s v="PROD020"/>
    <x v="4"/>
    <n v="104"/>
    <n v="3"/>
    <n v="312"/>
    <s v="Credit Card"/>
    <s v="In Transit"/>
    <s v="UPS"/>
    <x v="0"/>
    <n v="18"/>
    <n v="2023"/>
    <x v="42"/>
    <m/>
    <m/>
    <m/>
    <s v=" "/>
    <m/>
    <m/>
    <m/>
    <s v=" "/>
    <s v=" "/>
    <s v="Bluetooth Speaker"/>
    <s v="Active"/>
    <n v="0"/>
    <s v="Credit Card"/>
    <s v="In Transit"/>
    <s v="UPS"/>
    <x v="3"/>
    <s v="Emily Johnson"/>
    <x v="0"/>
    <n v="0"/>
    <n v="0"/>
  </r>
  <r>
    <s v="ORD0069"/>
    <s v="CUST044"/>
    <s v="PROD010"/>
    <x v="1"/>
    <n v="58"/>
    <n v="2"/>
    <n v="116"/>
    <s v="Apple Pay"/>
    <s v="Cancelled"/>
    <s v="USPS"/>
    <x v="7"/>
    <n v="2"/>
    <n v="2023"/>
    <x v="60"/>
    <m/>
    <m/>
    <m/>
    <s v=" "/>
    <n v="7"/>
    <n v="7"/>
    <n v="2023"/>
    <d v="2023-07-07T00:00:00"/>
    <s v=" "/>
    <s v="Jeans"/>
    <s v="Cancelled"/>
    <n v="0"/>
    <s v="Apple Pay"/>
    <s v="Cancelled"/>
    <s v="USPS"/>
    <x v="2"/>
    <s v="Grace Ward"/>
    <x v="0"/>
    <n v="1"/>
    <n v="0.5"/>
  </r>
  <r>
    <s v="ORD0070"/>
    <s v="CUST009"/>
    <s v="PROD004"/>
    <x v="4"/>
    <n v="62"/>
    <n v="2"/>
    <n v="124"/>
    <s v="Debit Card"/>
    <s v="Cancelled"/>
    <s v="DHL"/>
    <x v="2"/>
    <n v="9"/>
    <n v="2023"/>
    <x v="26"/>
    <m/>
    <m/>
    <m/>
    <s v=" "/>
    <n v="10"/>
    <n v="10"/>
    <n v="2023"/>
    <d v="2023-10-10T00:00:00"/>
    <s v=" "/>
    <s v="Leg Set"/>
    <s v="Cancelled"/>
    <n v="0"/>
    <s v="Debit Card"/>
    <s v="Cancelled"/>
    <s v="DHL"/>
    <x v="1"/>
    <s v="Jackson Allen"/>
    <x v="0"/>
    <n v="1"/>
    <n v="0.5"/>
  </r>
  <r>
    <s v="ORD0071"/>
    <s v="CUST006"/>
    <s v="PROD019"/>
    <x v="1"/>
    <n v="43"/>
    <n v="1"/>
    <n v="43"/>
    <s v="Credit Card"/>
    <s v="Delivered"/>
    <s v="Amazon Logistics"/>
    <x v="0"/>
    <n v="18"/>
    <n v="2023"/>
    <x v="42"/>
    <n v="12"/>
    <n v="25"/>
    <n v="2023"/>
    <d v="2023-12-25T00:00:00"/>
    <m/>
    <m/>
    <m/>
    <s v=" "/>
    <n v="7"/>
    <s v="Formal Shirt"/>
    <s v="Active"/>
    <n v="43"/>
    <s v="Credit Card"/>
    <s v="Delivered"/>
    <s v="Amazon Logistics"/>
    <x v="2"/>
    <s v="Ava Robinson"/>
    <x v="2"/>
    <n v="0"/>
    <n v="0"/>
  </r>
  <r>
    <s v="ORD0072"/>
    <s v="CUST022"/>
    <s v="PROD004"/>
    <x v="1"/>
    <n v="62"/>
    <n v="4"/>
    <n v="248"/>
    <s v="Debit Card"/>
    <s v="In Transit"/>
    <s v="Amazon Logistics"/>
    <x v="10"/>
    <n v="7"/>
    <n v="2023"/>
    <x v="61"/>
    <m/>
    <m/>
    <m/>
    <s v=" "/>
    <m/>
    <m/>
    <m/>
    <s v=" "/>
    <s v=" "/>
    <s v="Leg Set"/>
    <s v="Active"/>
    <n v="0"/>
    <s v="Debit Card"/>
    <s v="In Transit"/>
    <s v="Amazon Logistics"/>
    <x v="1"/>
    <s v="Elijah Lewis"/>
    <x v="0"/>
    <n v="0"/>
    <n v="0"/>
  </r>
  <r>
    <s v="ORD0073"/>
    <s v="CUST028"/>
    <s v="PROD006"/>
    <x v="0"/>
    <n v="95"/>
    <n v="2"/>
    <n v="190"/>
    <s v="PayPal"/>
    <s v="Cancelled"/>
    <s v="UPS"/>
    <x v="7"/>
    <n v="22"/>
    <n v="2023"/>
    <x v="62"/>
    <m/>
    <m/>
    <m/>
    <s v=" "/>
    <n v="7"/>
    <n v="25"/>
    <n v="2023"/>
    <d v="2023-07-25T00:00:00"/>
    <s v=" "/>
    <s v="Shoes"/>
    <s v="Cancelled"/>
    <n v="0"/>
    <s v="PayPal"/>
    <s v="Cancelled"/>
    <s v="UPS"/>
    <x v="2"/>
    <s v="Lily Bennett"/>
    <x v="0"/>
    <n v="1"/>
    <n v="0.5"/>
  </r>
  <r>
    <s v="ORD0074"/>
    <s v="CUST016"/>
    <s v="PROD021"/>
    <x v="3"/>
    <n v="36"/>
    <n v="4"/>
    <n v="144"/>
    <s v="Apple Pay"/>
    <s v="Delivered"/>
    <s v="FedEx"/>
    <x v="9"/>
    <n v="18"/>
    <n v="2023"/>
    <x v="63"/>
    <n v="1"/>
    <n v="24"/>
    <n v="2023"/>
    <d v="2023-01-24T00:00:00"/>
    <m/>
    <m/>
    <m/>
    <s v=" "/>
    <n v="6"/>
    <s v="Wall Clock"/>
    <s v="Active"/>
    <n v="144"/>
    <s v="Apple Pay"/>
    <s v="Delivered"/>
    <s v="FedEx"/>
    <x v="0"/>
    <s v="Elijah Lewis"/>
    <x v="2"/>
    <n v="0"/>
    <n v="0"/>
  </r>
  <r>
    <s v="ORD0075"/>
    <s v="CUST042"/>
    <s v="PROD017"/>
    <x v="1"/>
    <n v="73"/>
    <n v="5"/>
    <n v="365"/>
    <s v="Apple Pay"/>
    <s v="In Transit"/>
    <s v="DHL"/>
    <x v="3"/>
    <n v="24"/>
    <n v="2023"/>
    <x v="64"/>
    <m/>
    <m/>
    <m/>
    <s v=" "/>
    <m/>
    <m/>
    <m/>
    <s v=" "/>
    <s v=" "/>
    <s v="Gaming Mouse"/>
    <s v="Active"/>
    <n v="0"/>
    <s v="Apple Pay"/>
    <s v="In Transit"/>
    <s v="DHL"/>
    <x v="3"/>
    <s v="Noah Wilson"/>
    <x v="0"/>
    <n v="0"/>
    <n v="0"/>
  </r>
  <r>
    <s v="ORD0076"/>
    <s v="CUST023"/>
    <s v="PROD019"/>
    <x v="0"/>
    <n v="43"/>
    <n v="4"/>
    <n v="172"/>
    <s v="Debit Card"/>
    <s v="Delivered"/>
    <s v="DHL"/>
    <x v="11"/>
    <n v="3"/>
    <n v="2023"/>
    <x v="65"/>
    <n v="9"/>
    <n v="9"/>
    <n v="2023"/>
    <d v="2023-09-09T00:00:00"/>
    <m/>
    <m/>
    <m/>
    <s v=" "/>
    <n v="6"/>
    <s v="Formal Shirt"/>
    <s v="Active"/>
    <n v="172"/>
    <s v="Debit Card"/>
    <s v="Delivered"/>
    <s v="DHL"/>
    <x v="2"/>
    <s v="Charlotte Reed"/>
    <x v="2"/>
    <n v="0"/>
    <n v="0"/>
  </r>
  <r>
    <s v="ORD0077"/>
    <s v="CUST004"/>
    <s v="PROD016"/>
    <x v="4"/>
    <n v="214"/>
    <n v="5"/>
    <n v="1070"/>
    <s v="Debit Card"/>
    <s v="Delivered"/>
    <s v="UPS"/>
    <x v="4"/>
    <n v="2"/>
    <n v="2023"/>
    <x v="22"/>
    <n v="11"/>
    <n v="4"/>
    <n v="2023"/>
    <d v="2023-11-04T00:00:00"/>
    <m/>
    <m/>
    <m/>
    <s v=" "/>
    <n v="2"/>
    <s v="Cookware Set Pro"/>
    <s v="Active"/>
    <n v="1070"/>
    <s v="Debit Card"/>
    <s v="Delivered"/>
    <s v="UPS"/>
    <x v="0"/>
    <s v="Noah Wilson"/>
    <x v="1"/>
    <n v="0"/>
    <n v="0"/>
  </r>
  <r>
    <s v="ORD0078"/>
    <s v="CUST048"/>
    <s v="PROD002"/>
    <x v="3"/>
    <n v="42"/>
    <n v="2"/>
    <n v="84"/>
    <s v="Apple Pay"/>
    <s v="Cancelled"/>
    <s v="UPS"/>
    <x v="0"/>
    <n v="3"/>
    <n v="2023"/>
    <x v="66"/>
    <m/>
    <m/>
    <m/>
    <s v=" "/>
    <n v="12"/>
    <n v="6"/>
    <n v="2023"/>
    <d v="2023-12-06T00:00:00"/>
    <s v=" "/>
    <s v="Action Figure"/>
    <s v="Cancelled"/>
    <n v="0"/>
    <s v="Apple Pay"/>
    <s v="Cancelled"/>
    <s v="UPS"/>
    <x v="1"/>
    <s v="Noah Wilson"/>
    <x v="0"/>
    <n v="1"/>
    <n v="0.5"/>
  </r>
  <r>
    <s v="ORD0079"/>
    <s v="CUST048"/>
    <s v="PROD012"/>
    <x v="0"/>
    <n v="46"/>
    <n v="1"/>
    <n v="46"/>
    <s v="Amazon Pay"/>
    <s v="In Transit"/>
    <s v="UPS"/>
    <x v="6"/>
    <n v="1"/>
    <n v="2023"/>
    <x v="7"/>
    <m/>
    <m/>
    <m/>
    <s v=" "/>
    <m/>
    <m/>
    <m/>
    <s v=" "/>
    <s v=" "/>
    <s v="Lamp"/>
    <s v="Active"/>
    <n v="0"/>
    <s v="Amazon Pay"/>
    <s v="In Transit"/>
    <s v="UPS"/>
    <x v="0"/>
    <s v="Noah Wilson"/>
    <x v="0"/>
    <n v="0"/>
    <n v="0"/>
  </r>
  <r>
    <s v="ORD0080"/>
    <s v="CUST032"/>
    <s v="PROD018"/>
    <x v="1"/>
    <n v="95"/>
    <n v="4"/>
    <n v="380"/>
    <s v="Credit Card"/>
    <s v="Delivered"/>
    <s v="UPS"/>
    <x v="2"/>
    <n v="16"/>
    <n v="2023"/>
    <x v="67"/>
    <n v="10"/>
    <n v="19"/>
    <n v="2023"/>
    <d v="2023-10-19T00:00:00"/>
    <m/>
    <m/>
    <m/>
    <s v=" "/>
    <n v="3"/>
    <s v="Doll House"/>
    <s v="Active"/>
    <n v="380"/>
    <s v="Credit Card"/>
    <s v="Delivered"/>
    <s v="UPS"/>
    <x v="1"/>
    <s v="Luke Gray"/>
    <x v="2"/>
    <n v="0"/>
    <n v="0"/>
  </r>
  <r>
    <s v="ORD0081"/>
    <s v="CUST001"/>
    <s v="PROD011"/>
    <x v="4"/>
    <n v="174"/>
    <n v="2"/>
    <n v="348"/>
    <s v="PayPal"/>
    <s v="In Transit"/>
    <s v="UPS"/>
    <x v="4"/>
    <n v="5"/>
    <n v="2023"/>
    <x v="68"/>
    <m/>
    <m/>
    <m/>
    <s v=" "/>
    <m/>
    <m/>
    <m/>
    <s v=" "/>
    <s v=" "/>
    <s v="Headphones"/>
    <s v="Active"/>
    <n v="0"/>
    <s v="PayPal"/>
    <s v="In Transit"/>
    <s v="UPS"/>
    <x v="3"/>
    <s v="James Miller"/>
    <x v="0"/>
    <n v="0"/>
    <n v="0"/>
  </r>
  <r>
    <s v="ORD0082"/>
    <s v="CUST046"/>
    <s v="PROD005"/>
    <x v="0"/>
    <n v="27"/>
    <n v="5"/>
    <n v="135"/>
    <s v="Credit Card"/>
    <s v="Cancelled"/>
    <s v="Amazon Logistics"/>
    <x v="8"/>
    <n v="15"/>
    <n v="2023"/>
    <x v="30"/>
    <m/>
    <m/>
    <m/>
    <s v=" "/>
    <n v="6"/>
    <n v="18"/>
    <n v="2023"/>
    <d v="2023-06-18T00:00:00"/>
    <s v=" "/>
    <s v="T-Shirt"/>
    <s v="Cancelled"/>
    <n v="0"/>
    <s v="Credit Card"/>
    <s v="Cancelled"/>
    <s v="Amazon Logistics"/>
    <x v="2"/>
    <s v="Emily Johnson"/>
    <x v="0"/>
    <n v="1"/>
    <n v="0.2"/>
  </r>
  <r>
    <s v="ORD0083"/>
    <s v="CUST021"/>
    <s v="PROD005"/>
    <x v="2"/>
    <n v="27"/>
    <n v="4"/>
    <n v="108"/>
    <s v="PayPal"/>
    <s v="Delivered"/>
    <s v="USPS"/>
    <x v="2"/>
    <n v="28"/>
    <n v="2023"/>
    <x v="69"/>
    <n v="10"/>
    <n v="30"/>
    <n v="2023"/>
    <d v="2023-10-30T00:00:00"/>
    <m/>
    <m/>
    <m/>
    <s v=" "/>
    <n v="2"/>
    <s v="T-Shirt"/>
    <s v="Active"/>
    <n v="108"/>
    <s v="PayPal"/>
    <s v="Delivered"/>
    <s v="USPS"/>
    <x v="2"/>
    <s v="Zoe Mitchell"/>
    <x v="1"/>
    <n v="0"/>
    <n v="0"/>
  </r>
  <r>
    <s v="ORD0084"/>
    <s v="CUST015"/>
    <s v="PROD022"/>
    <x v="2"/>
    <n v="65"/>
    <n v="2"/>
    <n v="130"/>
    <s v="PayPal"/>
    <s v="In Transit"/>
    <s v="DHL"/>
    <x v="0"/>
    <n v="22"/>
    <n v="2023"/>
    <x v="33"/>
    <m/>
    <m/>
    <m/>
    <s v=" "/>
    <m/>
    <m/>
    <m/>
    <s v=" "/>
    <s v=" "/>
    <s v="Backpack"/>
    <s v="Active"/>
    <n v="0"/>
    <s v="PayPal"/>
    <s v="In Transit"/>
    <s v="DHL"/>
    <x v="2"/>
    <s v="Ava White"/>
    <x v="0"/>
    <n v="0"/>
    <n v="0"/>
  </r>
  <r>
    <s v="ORD0085"/>
    <s v="CUST045"/>
    <s v="PROD019"/>
    <x v="1"/>
    <n v="43"/>
    <n v="5"/>
    <n v="215"/>
    <s v="Debit Card"/>
    <s v="In Transit"/>
    <s v="DHL"/>
    <x v="10"/>
    <n v="7"/>
    <n v="2023"/>
    <x v="61"/>
    <m/>
    <m/>
    <m/>
    <s v=" "/>
    <m/>
    <m/>
    <m/>
    <s v=" "/>
    <s v=" "/>
    <s v="Formal Shirt"/>
    <s v="Active"/>
    <n v="0"/>
    <s v="Debit Card"/>
    <s v="In Transit"/>
    <s v="DHL"/>
    <x v="2"/>
    <s v="Emily Johnson"/>
    <x v="0"/>
    <n v="0"/>
    <n v="0"/>
  </r>
  <r>
    <s v="ORD0086"/>
    <s v="CUST007"/>
    <s v="PROD016"/>
    <x v="4"/>
    <n v="210"/>
    <n v="1"/>
    <n v="210"/>
    <s v="PayPal"/>
    <s v="In Transit"/>
    <s v="UPS"/>
    <x v="4"/>
    <n v="10"/>
    <n v="2023"/>
    <x v="70"/>
    <m/>
    <m/>
    <m/>
    <s v=" "/>
    <m/>
    <m/>
    <m/>
    <s v=" "/>
    <s v=" "/>
    <s v="Cookware Set Pro"/>
    <s v="Active"/>
    <n v="0"/>
    <s v="PayPal"/>
    <s v="In Transit"/>
    <s v="UPS"/>
    <x v="0"/>
    <s v="Liam Walker"/>
    <x v="0"/>
    <n v="0"/>
    <n v="0"/>
  </r>
  <r>
    <s v="ORD0087"/>
    <s v="CUST043"/>
    <s v="PROD021"/>
    <x v="2"/>
    <n v="37"/>
    <n v="3"/>
    <n v="111"/>
    <s v="Credit Card"/>
    <s v="In Transit"/>
    <s v="UPS"/>
    <x v="4"/>
    <n v="22"/>
    <n v="2023"/>
    <x v="56"/>
    <m/>
    <m/>
    <m/>
    <s v=" "/>
    <m/>
    <m/>
    <m/>
    <s v=" "/>
    <s v=" "/>
    <s v="Wall Clock"/>
    <s v="Active"/>
    <n v="0"/>
    <s v="Credit Card"/>
    <s v="In Transit"/>
    <s v="UPS"/>
    <x v="0"/>
    <s v="Lily Reed"/>
    <x v="0"/>
    <n v="0"/>
    <n v="0"/>
  </r>
  <r>
    <s v="ORD0088"/>
    <s v="CUST007"/>
    <s v="PROD001"/>
    <x v="2"/>
    <n v="788"/>
    <n v="4"/>
    <n v="3152"/>
    <s v="Debit Card"/>
    <s v="In Transit"/>
    <s v="Amazon Logistics"/>
    <x v="3"/>
    <n v="8"/>
    <n v="2023"/>
    <x v="53"/>
    <m/>
    <m/>
    <m/>
    <s v=" "/>
    <m/>
    <m/>
    <m/>
    <s v=" "/>
    <s v=" "/>
    <s v="Smartphone"/>
    <s v="Active"/>
    <n v="0"/>
    <s v="Debit Card"/>
    <s v="In Transit"/>
    <s v="Amazon Logistics"/>
    <x v="3"/>
    <s v="Liam Walker"/>
    <x v="0"/>
    <n v="0"/>
    <n v="0"/>
  </r>
  <r>
    <s v="ORD0089"/>
    <s v="CUST007"/>
    <s v="PROD016"/>
    <x v="4"/>
    <n v="217"/>
    <n v="5"/>
    <n v="1085"/>
    <s v="Debit Card"/>
    <s v="In Transit"/>
    <s v="FedEx"/>
    <x v="7"/>
    <n v="13"/>
    <n v="2023"/>
    <x v="71"/>
    <m/>
    <m/>
    <m/>
    <s v=" "/>
    <m/>
    <m/>
    <m/>
    <s v=" "/>
    <s v=" "/>
    <s v="Cookware Set Pro"/>
    <s v="Active"/>
    <n v="0"/>
    <s v="Debit Card"/>
    <s v="In Transit"/>
    <s v="FedEx"/>
    <x v="0"/>
    <s v="Liam Walker"/>
    <x v="0"/>
    <n v="0"/>
    <n v="0"/>
  </r>
  <r>
    <s v="ORD0090"/>
    <s v="CUST007"/>
    <s v="PROD003"/>
    <x v="4"/>
    <n v="138"/>
    <n v="4"/>
    <n v="552"/>
    <s v="Credit Card"/>
    <s v="In Transit"/>
    <s v="FedEx"/>
    <x v="9"/>
    <n v="18"/>
    <n v="2023"/>
    <x v="63"/>
    <m/>
    <m/>
    <m/>
    <s v=" "/>
    <m/>
    <m/>
    <m/>
    <s v=" "/>
    <s v=" "/>
    <s v="Cookware Set"/>
    <s v="Active"/>
    <n v="0"/>
    <s v="Credit Card"/>
    <s v="In Transit"/>
    <s v="FedEx"/>
    <x v="0"/>
    <s v="Liam Walker"/>
    <x v="0"/>
    <n v="0"/>
    <n v="0"/>
  </r>
  <r>
    <s v="ORD0091"/>
    <s v="CUST031"/>
    <s v="PROD001"/>
    <x v="3"/>
    <n v="803"/>
    <n v="2"/>
    <n v="1606"/>
    <s v="Apple Pay"/>
    <s v="Delivered"/>
    <s v="FedEx"/>
    <x v="8"/>
    <n v="23"/>
    <n v="2023"/>
    <x v="72"/>
    <n v="6"/>
    <n v="29"/>
    <n v="2023"/>
    <d v="2023-06-29T00:00:00"/>
    <m/>
    <m/>
    <m/>
    <s v=" "/>
    <n v="6"/>
    <s v="Smartphone"/>
    <s v="Active"/>
    <n v="1606"/>
    <s v="Apple Pay"/>
    <s v="Delivered"/>
    <s v="FedEx"/>
    <x v="3"/>
    <s v="Mason Collins"/>
    <x v="2"/>
    <n v="0"/>
    <n v="0"/>
  </r>
  <r>
    <s v="ORD0092"/>
    <s v="CUST013"/>
    <s v="PROD014"/>
    <x v="0"/>
    <n v="248"/>
    <n v="5"/>
    <n v="1240"/>
    <s v="PayPal"/>
    <s v="Cancelled"/>
    <s v="UPS"/>
    <x v="1"/>
    <n v="21"/>
    <n v="2023"/>
    <x v="73"/>
    <m/>
    <m/>
    <m/>
    <s v=" "/>
    <n v="2"/>
    <n v="25"/>
    <n v="2023"/>
    <d v="2023-02-25T00:00:00"/>
    <s v=" "/>
    <s v="Smartwatch"/>
    <s v="Cancelled"/>
    <n v="0"/>
    <s v="PayPal"/>
    <s v="Cancelled"/>
    <s v="UPS"/>
    <x v="3"/>
    <s v="Olivia Martinez"/>
    <x v="0"/>
    <n v="1"/>
    <n v="0.2"/>
  </r>
  <r>
    <s v="ORD0093"/>
    <s v="CUST036"/>
    <s v="PROD016"/>
    <x v="1"/>
    <n v="210"/>
    <n v="3"/>
    <n v="630"/>
    <s v="Apple Pay"/>
    <s v="Delivered"/>
    <s v="DHL"/>
    <x v="1"/>
    <n v="19"/>
    <n v="2023"/>
    <x v="74"/>
    <n v="2"/>
    <n v="21"/>
    <n v="2023"/>
    <d v="2023-02-21T00:00:00"/>
    <m/>
    <m/>
    <m/>
    <s v=" "/>
    <n v="2"/>
    <s v="Cookware Set Pro"/>
    <s v="Active"/>
    <n v="630"/>
    <s v="Apple Pay"/>
    <s v="Delivered"/>
    <s v="DHL"/>
    <x v="0"/>
    <s v="Ethan Davis"/>
    <x v="1"/>
    <n v="0"/>
    <n v="0"/>
  </r>
  <r>
    <s v="ORD0094"/>
    <s v="CUST013"/>
    <s v="PROD004"/>
    <x v="0"/>
    <n v="62"/>
    <n v="2"/>
    <n v="124"/>
    <s v="Credit Card"/>
    <s v="Cancelled"/>
    <s v="FedEx"/>
    <x v="0"/>
    <n v="5"/>
    <n v="2023"/>
    <x v="75"/>
    <m/>
    <m/>
    <m/>
    <s v=" "/>
    <n v="12"/>
    <n v="12"/>
    <n v="2023"/>
    <d v="2023-12-12T00:00:00"/>
    <s v=" "/>
    <s v="Leg Set"/>
    <s v="Cancelled"/>
    <n v="0"/>
    <s v="Credit Card"/>
    <s v="Cancelled"/>
    <s v="FedEx"/>
    <x v="1"/>
    <s v="Olivia Martinez"/>
    <x v="0"/>
    <n v="1"/>
    <n v="0.5"/>
  </r>
  <r>
    <s v="ORD0095"/>
    <s v="CUST043"/>
    <s v="PROD009"/>
    <x v="2"/>
    <n v="11"/>
    <n v="5"/>
    <n v="55"/>
    <s v="Debit Card"/>
    <s v="Cancelled"/>
    <s v="Amazon Logistics"/>
    <x v="8"/>
    <n v="7"/>
    <n v="2023"/>
    <x v="76"/>
    <m/>
    <m/>
    <m/>
    <s v=" "/>
    <n v="6"/>
    <n v="12"/>
    <n v="2023"/>
    <d v="2023-06-12T00:00:00"/>
    <s v=" "/>
    <s v="Magazine"/>
    <s v="Cancelled"/>
    <n v="0"/>
    <s v="Debit Card"/>
    <s v="Cancelled"/>
    <s v="Amazon Logistics"/>
    <x v="4"/>
    <s v="Lily Reed"/>
    <x v="0"/>
    <n v="1"/>
    <n v="0.2"/>
  </r>
  <r>
    <s v="ORD0096"/>
    <s v="CUST017"/>
    <s v="PROD015"/>
    <x v="0"/>
    <n v="21"/>
    <n v="2"/>
    <n v="42"/>
    <s v="Amazon Pay"/>
    <s v="Delivered"/>
    <s v="UPS"/>
    <x v="7"/>
    <n v="9"/>
    <n v="2023"/>
    <x v="77"/>
    <n v="7"/>
    <n v="12"/>
    <n v="2023"/>
    <d v="2023-07-12T00:00:00"/>
    <m/>
    <m/>
    <m/>
    <s v=" "/>
    <n v="3"/>
    <s v="Novel"/>
    <s v="Active"/>
    <n v="42"/>
    <s v="Amazon Pay"/>
    <s v="Delivered"/>
    <s v="UPS"/>
    <x v="4"/>
    <s v="Emma King"/>
    <x v="2"/>
    <n v="0"/>
    <n v="0"/>
  </r>
  <r>
    <s v="ORD0097"/>
    <s v="CUST023"/>
    <s v="PROD018"/>
    <x v="4"/>
    <n v="95"/>
    <n v="5"/>
    <n v="475"/>
    <s v="Amazon Pay"/>
    <s v="Delivered"/>
    <s v="Amazon Logistics"/>
    <x v="0"/>
    <n v="23"/>
    <n v="2023"/>
    <x v="78"/>
    <n v="12"/>
    <n v="26"/>
    <n v="2023"/>
    <d v="2023-12-26T00:00:00"/>
    <m/>
    <m/>
    <m/>
    <s v=" "/>
    <n v="3"/>
    <s v="Doll House"/>
    <s v="Active"/>
    <n v="475"/>
    <s v="Amazon Pay"/>
    <s v="Delivered"/>
    <s v="Amazon Logistics"/>
    <x v="1"/>
    <s v="Charlotte Reed"/>
    <x v="2"/>
    <n v="0"/>
    <n v="0"/>
  </r>
  <r>
    <s v="ORD0098"/>
    <s v="CUST044"/>
    <s v="PROD016"/>
    <x v="2"/>
    <n v="215"/>
    <n v="2"/>
    <n v="430"/>
    <s v="PayPal"/>
    <s v="Delivered"/>
    <s v="Amazon Logistics"/>
    <x v="11"/>
    <n v="25"/>
    <n v="2023"/>
    <x v="79"/>
    <n v="9"/>
    <n v="30"/>
    <n v="2023"/>
    <d v="2023-09-30T00:00:00"/>
    <m/>
    <m/>
    <m/>
    <s v=" "/>
    <n v="5"/>
    <s v="Cookware Set Pro"/>
    <s v="Active"/>
    <n v="430"/>
    <s v="PayPal"/>
    <s v="Delivered"/>
    <s v="Amazon Logistics"/>
    <x v="0"/>
    <s v="Grace Ward"/>
    <x v="2"/>
    <n v="0"/>
    <n v="0"/>
  </r>
  <r>
    <s v="ORD0099"/>
    <s v="CUST034"/>
    <s v="PROD019"/>
    <x v="4"/>
    <n v="43"/>
    <n v="5"/>
    <n v="215"/>
    <s v="Credit Card"/>
    <s v="Cancelled"/>
    <s v="UPS"/>
    <x v="9"/>
    <n v="18"/>
    <n v="2023"/>
    <x v="63"/>
    <m/>
    <m/>
    <m/>
    <s v=" "/>
    <n v="1"/>
    <n v="24"/>
    <n v="2023"/>
    <d v="2023-01-24T00:00:00"/>
    <s v=" "/>
    <s v="Formal Shirt"/>
    <s v="Cancelled"/>
    <n v="0"/>
    <s v="Credit Card"/>
    <s v="Cancelled"/>
    <s v="UPS"/>
    <x v="2"/>
    <s v="Lily Simmons"/>
    <x v="0"/>
    <n v="1"/>
    <n v="0.2"/>
  </r>
  <r>
    <s v="ORD0100"/>
    <s v="CUST009"/>
    <s v="PROD002"/>
    <x v="4"/>
    <n v="42"/>
    <n v="4"/>
    <n v="168"/>
    <s v="Debit Card"/>
    <s v="In Transit"/>
    <s v="DHL"/>
    <x v="10"/>
    <n v="27"/>
    <n v="2023"/>
    <x v="80"/>
    <m/>
    <m/>
    <m/>
    <s v=" "/>
    <m/>
    <m/>
    <m/>
    <s v=" "/>
    <s v=" "/>
    <s v="Action Figure"/>
    <s v="Active"/>
    <n v="0"/>
    <s v="Debit Card"/>
    <s v="In Transit"/>
    <s v="DHL"/>
    <x v="1"/>
    <s v="Jackson Allen"/>
    <x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FCE5334-B760-4C61-93FF-5075E1A9ED34}" name="PivotTable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S38:AT40" firstHeaderRow="1" firstDataRow="1" firstDataCol="1"/>
  <pivotFields count="35">
    <pivotField showAll="0"/>
    <pivotField showAll="0"/>
    <pivotField showAll="0"/>
    <pivotField showAll="0"/>
    <pivotField dataField="1" numFmtId="2" showAll="0"/>
    <pivotField numFmtId="2" showAll="0"/>
    <pivotField showAll="0"/>
    <pivotField showAll="0"/>
    <pivotField showAll="0"/>
    <pivotField showAll="0"/>
    <pivotField showAll="0"/>
    <pivotField showAll="0"/>
    <pivotField showAll="0"/>
    <pivotField numFmtId="14" showAll="0">
      <items count="82">
        <item x="52"/>
        <item x="25"/>
        <item x="63"/>
        <item x="49"/>
        <item x="4"/>
        <item x="41"/>
        <item x="48"/>
        <item x="15"/>
        <item x="28"/>
        <item x="74"/>
        <item x="73"/>
        <item x="1"/>
        <item x="13"/>
        <item x="12"/>
        <item x="50"/>
        <item x="61"/>
        <item x="29"/>
        <item x="80"/>
        <item x="7"/>
        <item x="54"/>
        <item x="19"/>
        <item x="57"/>
        <item x="10"/>
        <item x="3"/>
        <item x="53"/>
        <item x="47"/>
        <item x="58"/>
        <item x="31"/>
        <item x="64"/>
        <item x="23"/>
        <item x="76"/>
        <item x="43"/>
        <item x="30"/>
        <item x="72"/>
        <item x="16"/>
        <item x="60"/>
        <item x="77"/>
        <item x="71"/>
        <item x="40"/>
        <item x="45"/>
        <item x="8"/>
        <item x="62"/>
        <item x="34"/>
        <item x="11"/>
        <item x="59"/>
        <item x="6"/>
        <item x="36"/>
        <item x="18"/>
        <item x="14"/>
        <item x="65"/>
        <item x="55"/>
        <item x="39"/>
        <item x="79"/>
        <item x="20"/>
        <item x="27"/>
        <item x="26"/>
        <item x="2"/>
        <item x="24"/>
        <item x="67"/>
        <item x="35"/>
        <item x="51"/>
        <item x="46"/>
        <item x="69"/>
        <item x="5"/>
        <item x="22"/>
        <item x="68"/>
        <item x="21"/>
        <item x="70"/>
        <item x="32"/>
        <item x="56"/>
        <item x="17"/>
        <item x="37"/>
        <item x="66"/>
        <item x="44"/>
        <item x="75"/>
        <item x="42"/>
        <item x="33"/>
        <item x="78"/>
        <item x="3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measureFilter="1">
      <items count="6">
        <item x="4"/>
        <item x="3"/>
        <item x="2"/>
        <item x="0"/>
        <item x="1"/>
        <item t="default"/>
      </items>
    </pivotField>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29"/>
  </rowFields>
  <rowItems count="2">
    <i>
      <x v="1"/>
    </i>
    <i t="grand">
      <x/>
    </i>
  </rowItems>
  <colItems count="1">
    <i/>
  </colItems>
  <dataFields count="1">
    <dataField name="Sum of Sale Price/Unit" fld="4" baseField="29" baseItem="0"/>
  </dataFields>
  <formats count="2">
    <format dxfId="90">
      <pivotArea collapsedLevelsAreSubtotals="1" fieldPosition="0">
        <references count="1">
          <reference field="29" count="0"/>
        </references>
      </pivotArea>
    </format>
    <format dxfId="89">
      <pivotArea dataOnly="0" labelOnly="1" fieldPosition="0">
        <references count="1">
          <reference field="29" count="0"/>
        </references>
      </pivotArea>
    </format>
  </formats>
  <pivotTableStyleInfo name="PivotStyleLight17" showRowHeaders="1" showColHeaders="1" showRowStripes="1" showColStripes="0" showLastColumn="1"/>
  <filters count="1">
    <filter fld="29" type="count" evalOrder="-1" id="1" iMeasureFld="0">
      <autoFilter ref="A1">
        <filterColumn colId="0">
          <top10 val="1" filterVal="1"/>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4F74201-0C1A-460F-A68D-DB9251743AE8}"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3" rowHeaderCaption="Regions">
  <location ref="AD34:AJ41" firstHeaderRow="1" firstDataRow="2" firstDataCol="1"/>
  <pivotFields count="31">
    <pivotField showAll="0"/>
    <pivotField showAll="0"/>
    <pivotField showAll="0"/>
    <pivotField showAll="0"/>
    <pivotField axis="axisRow" showAll="0" sortType="descending">
      <items count="6">
        <item sd="0" x="3"/>
        <item sd="0" x="1"/>
        <item sd="0" x="0"/>
        <item sd="0" x="2"/>
        <item sd="0" x="4"/>
        <item t="default"/>
      </items>
      <autoSortScope>
        <pivotArea dataOnly="0" outline="0" fieldPosition="0">
          <references count="1">
            <reference field="4294967294" count="1" selected="0">
              <x v="0"/>
            </reference>
          </references>
        </pivotArea>
      </autoSortScope>
    </pivotField>
    <pivotField numFmtId="2" showAll="0"/>
    <pivotField numFmtId="2" showAll="0"/>
    <pivotField dataField="1" showAll="0"/>
    <pivotField axis="axisRow" showAll="0">
      <items count="6">
        <item x="3"/>
        <item x="0"/>
        <item x="1"/>
        <item x="4"/>
        <item x="2"/>
        <item t="default"/>
      </items>
    </pivotField>
    <pivotField showAll="0">
      <items count="4">
        <item x="0"/>
        <item x="1"/>
        <item x="2"/>
        <item t="default"/>
      </items>
    </pivotField>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multipleItemSelectionAllowed="1" showAll="0">
      <items count="9">
        <item x="4"/>
        <item x="1"/>
        <item x="2"/>
        <item x="5"/>
        <item x="6"/>
        <item x="3"/>
        <item x="7"/>
        <item x="0"/>
        <item t="default"/>
      </items>
    </pivotField>
    <pivotField showAll="0"/>
    <pivotField showAll="0"/>
    <pivotField showAll="0"/>
    <pivotField showAll="0"/>
    <pivotField showAll="0"/>
    <pivotField showAll="0"/>
    <pivotField axis="axisCol" showAll="0">
      <items count="6">
        <item x="4"/>
        <item x="3"/>
        <item x="2"/>
        <item x="0"/>
        <item x="1"/>
        <item t="default"/>
      </items>
    </pivotField>
  </pivotFields>
  <rowFields count="2">
    <field x="4"/>
    <field x="8"/>
  </rowFields>
  <rowItems count="6">
    <i>
      <x v="2"/>
    </i>
    <i>
      <x v="4"/>
    </i>
    <i>
      <x v="3"/>
    </i>
    <i>
      <x/>
    </i>
    <i>
      <x v="1"/>
    </i>
    <i t="grand">
      <x/>
    </i>
  </rowItems>
  <colFields count="1">
    <field x="30"/>
  </colFields>
  <colItems count="6">
    <i>
      <x/>
    </i>
    <i>
      <x v="1"/>
    </i>
    <i>
      <x v="2"/>
    </i>
    <i>
      <x v="3"/>
    </i>
    <i>
      <x v="4"/>
    </i>
    <i t="grand">
      <x/>
    </i>
  </colItems>
  <dataFields count="1">
    <dataField name="Sum of Total Amount" fld="7" baseField="0" baseItem="0"/>
  </dataFields>
  <formats count="18">
    <format dxfId="108">
      <pivotArea outline="0" collapsedLevelsAreSubtotals="1" fieldPosition="0">
        <references count="1">
          <reference field="30" count="1" selected="0">
            <x v="1"/>
          </reference>
        </references>
      </pivotArea>
    </format>
    <format dxfId="107">
      <pivotArea outline="0" collapsedLevelsAreSubtotals="1" fieldPosition="0">
        <references count="1">
          <reference field="30" count="1" selected="0">
            <x v="0"/>
          </reference>
        </references>
      </pivotArea>
    </format>
    <format dxfId="106">
      <pivotArea outline="0" collapsedLevelsAreSubtotals="1" fieldPosition="0">
        <references count="1">
          <reference field="30" count="1" selected="0">
            <x v="2"/>
          </reference>
        </references>
      </pivotArea>
    </format>
    <format dxfId="105">
      <pivotArea outline="0" collapsedLevelsAreSubtotals="1" fieldPosition="0">
        <references count="1">
          <reference field="30" count="1" selected="0">
            <x v="3"/>
          </reference>
        </references>
      </pivotArea>
    </format>
    <format dxfId="104">
      <pivotArea dataOnly="0" labelOnly="1" fieldPosition="0">
        <references count="1">
          <reference field="30" count="1">
            <x v="3"/>
          </reference>
        </references>
      </pivotArea>
    </format>
    <format dxfId="103">
      <pivotArea dataOnly="0" labelOnly="1" fieldPosition="0">
        <references count="1">
          <reference field="30" count="1">
            <x v="2"/>
          </reference>
        </references>
      </pivotArea>
    </format>
    <format dxfId="102">
      <pivotArea dataOnly="0" labelOnly="1" fieldPosition="0">
        <references count="1">
          <reference field="30" count="1">
            <x v="1"/>
          </reference>
        </references>
      </pivotArea>
    </format>
    <format dxfId="101">
      <pivotArea dataOnly="0" labelOnly="1" fieldPosition="0">
        <references count="1">
          <reference field="30" count="1">
            <x v="0"/>
          </reference>
        </references>
      </pivotArea>
    </format>
    <format dxfId="100">
      <pivotArea outline="0" collapsedLevelsAreSubtotals="1" fieldPosition="0">
        <references count="1">
          <reference field="30" count="1" selected="0">
            <x v="4"/>
          </reference>
        </references>
      </pivotArea>
    </format>
    <format dxfId="99">
      <pivotArea dataOnly="0" labelOnly="1" fieldPosition="0">
        <references count="1">
          <reference field="30" count="1">
            <x v="4"/>
          </reference>
        </references>
      </pivotArea>
    </format>
    <format dxfId="98">
      <pivotArea grandCol="1" outline="0" collapsedLevelsAreSubtotals="1" fieldPosition="0"/>
    </format>
    <format dxfId="97">
      <pivotArea dataOnly="0" labelOnly="1" grandCol="1" outline="0" fieldPosition="0"/>
    </format>
    <format dxfId="96">
      <pivotArea collapsedLevelsAreSubtotals="1" fieldPosition="0">
        <references count="1">
          <reference field="4" count="1">
            <x v="0"/>
          </reference>
        </references>
      </pivotArea>
    </format>
    <format dxfId="95">
      <pivotArea collapsedLevelsAreSubtotals="1" fieldPosition="0">
        <references count="1">
          <reference field="4" count="1">
            <x v="1"/>
          </reference>
        </references>
      </pivotArea>
    </format>
    <format dxfId="94">
      <pivotArea collapsedLevelsAreSubtotals="1" fieldPosition="0">
        <references count="1">
          <reference field="4" count="1">
            <x v="2"/>
          </reference>
        </references>
      </pivotArea>
    </format>
    <format dxfId="93">
      <pivotArea collapsedLevelsAreSubtotals="1" fieldPosition="0">
        <references count="1">
          <reference field="4" count="1">
            <x v="3"/>
          </reference>
        </references>
      </pivotArea>
    </format>
    <format dxfId="92">
      <pivotArea collapsedLevelsAreSubtotals="1" fieldPosition="0">
        <references count="1">
          <reference field="4" count="1">
            <x v="4"/>
          </reference>
        </references>
      </pivotArea>
    </format>
    <format dxfId="91">
      <pivotArea dataOnly="0" labelOnly="1" fieldPosition="0">
        <references count="1">
          <reference field="4" count="0"/>
        </references>
      </pivotArea>
    </format>
  </formats>
  <chartFormats count="21">
    <chartFormat chart="0" format="0" series="1">
      <pivotArea type="data" outline="0" fieldPosition="0">
        <references count="2">
          <reference field="4294967294" count="1" selected="0">
            <x v="0"/>
          </reference>
          <reference field="30" count="1" selected="0">
            <x v="0"/>
          </reference>
        </references>
      </pivotArea>
    </chartFormat>
    <chartFormat chart="0" format="1" series="1">
      <pivotArea type="data" outline="0" fieldPosition="0">
        <references count="2">
          <reference field="4294967294" count="1" selected="0">
            <x v="0"/>
          </reference>
          <reference field="30" count="1" selected="0">
            <x v="1"/>
          </reference>
        </references>
      </pivotArea>
    </chartFormat>
    <chartFormat chart="0" format="2" series="1">
      <pivotArea type="data" outline="0" fieldPosition="0">
        <references count="2">
          <reference field="4294967294" count="1" selected="0">
            <x v="0"/>
          </reference>
          <reference field="30" count="1" selected="0">
            <x v="2"/>
          </reference>
        </references>
      </pivotArea>
    </chartFormat>
    <chartFormat chart="0" format="3" series="1">
      <pivotArea type="data" outline="0" fieldPosition="0">
        <references count="2">
          <reference field="4294967294" count="1" selected="0">
            <x v="0"/>
          </reference>
          <reference field="30" count="1" selected="0">
            <x v="3"/>
          </reference>
        </references>
      </pivotArea>
    </chartFormat>
    <chartFormat chart="0" format="4" series="1">
      <pivotArea type="data" outline="0" fieldPosition="0">
        <references count="2">
          <reference field="4294967294" count="1" selected="0">
            <x v="0"/>
          </reference>
          <reference field="30" count="1" selected="0">
            <x v="4"/>
          </reference>
        </references>
      </pivotArea>
    </chartFormat>
    <chartFormat chart="2" format="5" series="1">
      <pivotArea type="data" outline="0" fieldPosition="0">
        <references count="2">
          <reference field="4294967294" count="1" selected="0">
            <x v="0"/>
          </reference>
          <reference field="30" count="1" selected="0">
            <x v="0"/>
          </reference>
        </references>
      </pivotArea>
    </chartFormat>
    <chartFormat chart="2" format="6" series="1">
      <pivotArea type="data" outline="0" fieldPosition="0">
        <references count="2">
          <reference field="4294967294" count="1" selected="0">
            <x v="0"/>
          </reference>
          <reference field="30" count="1" selected="0">
            <x v="1"/>
          </reference>
        </references>
      </pivotArea>
    </chartFormat>
    <chartFormat chart="2" format="7" series="1">
      <pivotArea type="data" outline="0" fieldPosition="0">
        <references count="2">
          <reference field="4294967294" count="1" selected="0">
            <x v="0"/>
          </reference>
          <reference field="30" count="1" selected="0">
            <x v="2"/>
          </reference>
        </references>
      </pivotArea>
    </chartFormat>
    <chartFormat chart="2" format="8" series="1">
      <pivotArea type="data" outline="0" fieldPosition="0">
        <references count="2">
          <reference field="4294967294" count="1" selected="0">
            <x v="0"/>
          </reference>
          <reference field="30" count="1" selected="0">
            <x v="3"/>
          </reference>
        </references>
      </pivotArea>
    </chartFormat>
    <chartFormat chart="2" format="9" series="1">
      <pivotArea type="data" outline="0" fieldPosition="0">
        <references count="2">
          <reference field="4294967294" count="1" selected="0">
            <x v="0"/>
          </reference>
          <reference field="30" count="1" selected="0">
            <x v="4"/>
          </reference>
        </references>
      </pivotArea>
    </chartFormat>
    <chartFormat chart="3" format="10" series="1">
      <pivotArea type="data" outline="0" fieldPosition="0">
        <references count="2">
          <reference field="4294967294" count="1" selected="0">
            <x v="0"/>
          </reference>
          <reference field="30" count="1" selected="0">
            <x v="0"/>
          </reference>
        </references>
      </pivotArea>
    </chartFormat>
    <chartFormat chart="3" format="11" series="1">
      <pivotArea type="data" outline="0" fieldPosition="0">
        <references count="2">
          <reference field="4294967294" count="1" selected="0">
            <x v="0"/>
          </reference>
          <reference field="30" count="1" selected="0">
            <x v="1"/>
          </reference>
        </references>
      </pivotArea>
    </chartFormat>
    <chartFormat chart="3" format="12" series="1">
      <pivotArea type="data" outline="0" fieldPosition="0">
        <references count="2">
          <reference field="4294967294" count="1" selected="0">
            <x v="0"/>
          </reference>
          <reference field="30" count="1" selected="0">
            <x v="2"/>
          </reference>
        </references>
      </pivotArea>
    </chartFormat>
    <chartFormat chart="3" format="13" series="1">
      <pivotArea type="data" outline="0" fieldPosition="0">
        <references count="2">
          <reference field="4294967294" count="1" selected="0">
            <x v="0"/>
          </reference>
          <reference field="30" count="1" selected="0">
            <x v="3"/>
          </reference>
        </references>
      </pivotArea>
    </chartFormat>
    <chartFormat chart="3" format="14" series="1">
      <pivotArea type="data" outline="0" fieldPosition="0">
        <references count="2">
          <reference field="4294967294" count="1" selected="0">
            <x v="0"/>
          </reference>
          <reference field="30" count="1" selected="0">
            <x v="4"/>
          </reference>
        </references>
      </pivotArea>
    </chartFormat>
    <chartFormat chart="4" format="10" series="1">
      <pivotArea type="data" outline="0" fieldPosition="0">
        <references count="2">
          <reference field="4294967294" count="1" selected="0">
            <x v="0"/>
          </reference>
          <reference field="30" count="1" selected="0">
            <x v="0"/>
          </reference>
        </references>
      </pivotArea>
    </chartFormat>
    <chartFormat chart="4" format="11" series="1">
      <pivotArea type="data" outline="0" fieldPosition="0">
        <references count="2">
          <reference field="4294967294" count="1" selected="0">
            <x v="0"/>
          </reference>
          <reference field="30" count="1" selected="0">
            <x v="1"/>
          </reference>
        </references>
      </pivotArea>
    </chartFormat>
    <chartFormat chart="4" format="12" series="1">
      <pivotArea type="data" outline="0" fieldPosition="0">
        <references count="2">
          <reference field="4294967294" count="1" selected="0">
            <x v="0"/>
          </reference>
          <reference field="30" count="1" selected="0">
            <x v="2"/>
          </reference>
        </references>
      </pivotArea>
    </chartFormat>
    <chartFormat chart="4" format="13" series="1">
      <pivotArea type="data" outline="0" fieldPosition="0">
        <references count="2">
          <reference field="4294967294" count="1" selected="0">
            <x v="0"/>
          </reference>
          <reference field="30" count="1" selected="0">
            <x v="3"/>
          </reference>
        </references>
      </pivotArea>
    </chartFormat>
    <chartFormat chart="4" format="14" series="1">
      <pivotArea type="data" outline="0" fieldPosition="0">
        <references count="2">
          <reference field="4294967294" count="1" selected="0">
            <x v="0"/>
          </reference>
          <reference field="30" count="1" selected="0">
            <x v="4"/>
          </reference>
        </references>
      </pivotArea>
    </chartFormat>
    <chartFormat chart="4" format="15" series="1">
      <pivotArea type="data" outline="0" fieldPosition="0">
        <references count="1">
          <reference field="4294967294" count="1" selected="0">
            <x v="0"/>
          </reference>
        </references>
      </pivotArea>
    </chartFormat>
  </chart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EC12CAF-6A31-4884-BE73-998775B756E1}"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3" rowHeaderCaption="Regions">
  <location ref="B4:H11" firstHeaderRow="1" firstDataRow="2" firstDataCol="1"/>
  <pivotFields count="31">
    <pivotField showAll="0"/>
    <pivotField showAll="0"/>
    <pivotField showAll="0"/>
    <pivotField showAll="0"/>
    <pivotField axis="axisRow" showAll="0" sortType="descending">
      <items count="6">
        <item sd="0" x="3"/>
        <item sd="0" x="1"/>
        <item sd="0" x="0"/>
        <item sd="0" x="2"/>
        <item sd="0" x="4"/>
        <item t="default"/>
      </items>
      <autoSortScope>
        <pivotArea dataOnly="0" outline="0" fieldPosition="0">
          <references count="1">
            <reference field="4294967294" count="1" selected="0">
              <x v="0"/>
            </reference>
          </references>
        </pivotArea>
      </autoSortScope>
    </pivotField>
    <pivotField numFmtId="2" showAll="0"/>
    <pivotField numFmtId="2" showAll="0"/>
    <pivotField dataField="1" showAll="0"/>
    <pivotField axis="axisRow" showAll="0">
      <items count="6">
        <item x="3"/>
        <item x="0"/>
        <item x="1"/>
        <item x="4"/>
        <item x="2"/>
        <item t="default"/>
      </items>
    </pivotField>
    <pivotField showAll="0">
      <items count="4">
        <item x="0"/>
        <item x="1"/>
        <item x="2"/>
        <item t="default"/>
      </items>
    </pivotField>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multipleItemSelectionAllowed="1" showAll="0">
      <items count="9">
        <item x="4"/>
        <item x="1"/>
        <item x="2"/>
        <item x="5"/>
        <item x="6"/>
        <item x="3"/>
        <item x="7"/>
        <item x="0"/>
        <item t="default"/>
      </items>
    </pivotField>
    <pivotField showAll="0"/>
    <pivotField showAll="0"/>
    <pivotField showAll="0"/>
    <pivotField showAll="0"/>
    <pivotField showAll="0"/>
    <pivotField showAll="0"/>
    <pivotField axis="axisCol" showAll="0">
      <items count="6">
        <item x="4"/>
        <item x="3"/>
        <item x="2"/>
        <item x="0"/>
        <item x="1"/>
        <item t="default"/>
      </items>
    </pivotField>
  </pivotFields>
  <rowFields count="2">
    <field x="4"/>
    <field x="8"/>
  </rowFields>
  <rowItems count="6">
    <i>
      <x v="2"/>
    </i>
    <i>
      <x v="4"/>
    </i>
    <i>
      <x v="3"/>
    </i>
    <i>
      <x/>
    </i>
    <i>
      <x v="1"/>
    </i>
    <i t="grand">
      <x/>
    </i>
  </rowItems>
  <colFields count="1">
    <field x="30"/>
  </colFields>
  <colItems count="6">
    <i>
      <x/>
    </i>
    <i>
      <x v="1"/>
    </i>
    <i>
      <x v="2"/>
    </i>
    <i>
      <x v="3"/>
    </i>
    <i>
      <x v="4"/>
    </i>
    <i t="grand">
      <x/>
    </i>
  </colItems>
  <dataFields count="1">
    <dataField name="Sum of Total Amount" fld="7" baseField="0" baseItem="0"/>
  </dataFields>
  <formats count="18">
    <format dxfId="78">
      <pivotArea outline="0" collapsedLevelsAreSubtotals="1" fieldPosition="0">
        <references count="1">
          <reference field="30" count="1" selected="0">
            <x v="1"/>
          </reference>
        </references>
      </pivotArea>
    </format>
    <format dxfId="77">
      <pivotArea outline="0" collapsedLevelsAreSubtotals="1" fieldPosition="0">
        <references count="1">
          <reference field="30" count="1" selected="0">
            <x v="0"/>
          </reference>
        </references>
      </pivotArea>
    </format>
    <format dxfId="76">
      <pivotArea outline="0" collapsedLevelsAreSubtotals="1" fieldPosition="0">
        <references count="1">
          <reference field="30" count="1" selected="0">
            <x v="2"/>
          </reference>
        </references>
      </pivotArea>
    </format>
    <format dxfId="75">
      <pivotArea outline="0" collapsedLevelsAreSubtotals="1" fieldPosition="0">
        <references count="1">
          <reference field="30" count="1" selected="0">
            <x v="3"/>
          </reference>
        </references>
      </pivotArea>
    </format>
    <format dxfId="74">
      <pivotArea dataOnly="0" labelOnly="1" fieldPosition="0">
        <references count="1">
          <reference field="30" count="1">
            <x v="3"/>
          </reference>
        </references>
      </pivotArea>
    </format>
    <format dxfId="73">
      <pivotArea dataOnly="0" labelOnly="1" fieldPosition="0">
        <references count="1">
          <reference field="30" count="1">
            <x v="2"/>
          </reference>
        </references>
      </pivotArea>
    </format>
    <format dxfId="72">
      <pivotArea dataOnly="0" labelOnly="1" fieldPosition="0">
        <references count="1">
          <reference field="30" count="1">
            <x v="1"/>
          </reference>
        </references>
      </pivotArea>
    </format>
    <format dxfId="71">
      <pivotArea dataOnly="0" labelOnly="1" fieldPosition="0">
        <references count="1">
          <reference field="30" count="1">
            <x v="0"/>
          </reference>
        </references>
      </pivotArea>
    </format>
    <format dxfId="70">
      <pivotArea outline="0" collapsedLevelsAreSubtotals="1" fieldPosition="0">
        <references count="1">
          <reference field="30" count="1" selected="0">
            <x v="4"/>
          </reference>
        </references>
      </pivotArea>
    </format>
    <format dxfId="69">
      <pivotArea dataOnly="0" labelOnly="1" fieldPosition="0">
        <references count="1">
          <reference field="30" count="1">
            <x v="4"/>
          </reference>
        </references>
      </pivotArea>
    </format>
    <format dxfId="68">
      <pivotArea grandCol="1" outline="0" collapsedLevelsAreSubtotals="1" fieldPosition="0"/>
    </format>
    <format dxfId="67">
      <pivotArea dataOnly="0" labelOnly="1" grandCol="1" outline="0" fieldPosition="0"/>
    </format>
    <format dxfId="66">
      <pivotArea collapsedLevelsAreSubtotals="1" fieldPosition="0">
        <references count="1">
          <reference field="4" count="1">
            <x v="0"/>
          </reference>
        </references>
      </pivotArea>
    </format>
    <format dxfId="65">
      <pivotArea collapsedLevelsAreSubtotals="1" fieldPosition="0">
        <references count="1">
          <reference field="4" count="1">
            <x v="1"/>
          </reference>
        </references>
      </pivotArea>
    </format>
    <format dxfId="64">
      <pivotArea collapsedLevelsAreSubtotals="1" fieldPosition="0">
        <references count="1">
          <reference field="4" count="1">
            <x v="2"/>
          </reference>
        </references>
      </pivotArea>
    </format>
    <format dxfId="63">
      <pivotArea collapsedLevelsAreSubtotals="1" fieldPosition="0">
        <references count="1">
          <reference field="4" count="1">
            <x v="3"/>
          </reference>
        </references>
      </pivotArea>
    </format>
    <format dxfId="62">
      <pivotArea collapsedLevelsAreSubtotals="1" fieldPosition="0">
        <references count="1">
          <reference field="4" count="1">
            <x v="4"/>
          </reference>
        </references>
      </pivotArea>
    </format>
    <format dxfId="61">
      <pivotArea dataOnly="0" labelOnly="1" fieldPosition="0">
        <references count="1">
          <reference field="4" count="0"/>
        </references>
      </pivotArea>
    </format>
  </formats>
  <conditionalFormats count="1">
    <conditionalFormat scope="data" priority="1">
      <pivotAreas count="1">
        <pivotArea outline="0" fieldPosition="0">
          <references count="1">
            <reference field="4294967294" count="1" selected="0">
              <x v="0"/>
            </reference>
          </references>
        </pivotArea>
      </pivotAreas>
    </conditionalFormat>
  </conditionalFormats>
  <chartFormats count="21">
    <chartFormat chart="0" format="0" series="1">
      <pivotArea type="data" outline="0" fieldPosition="0">
        <references count="2">
          <reference field="4294967294" count="1" selected="0">
            <x v="0"/>
          </reference>
          <reference field="30" count="1" selected="0">
            <x v="0"/>
          </reference>
        </references>
      </pivotArea>
    </chartFormat>
    <chartFormat chart="0" format="1" series="1">
      <pivotArea type="data" outline="0" fieldPosition="0">
        <references count="2">
          <reference field="4294967294" count="1" selected="0">
            <x v="0"/>
          </reference>
          <reference field="30" count="1" selected="0">
            <x v="1"/>
          </reference>
        </references>
      </pivotArea>
    </chartFormat>
    <chartFormat chart="0" format="2" series="1">
      <pivotArea type="data" outline="0" fieldPosition="0">
        <references count="2">
          <reference field="4294967294" count="1" selected="0">
            <x v="0"/>
          </reference>
          <reference field="30" count="1" selected="0">
            <x v="2"/>
          </reference>
        </references>
      </pivotArea>
    </chartFormat>
    <chartFormat chart="0" format="3" series="1">
      <pivotArea type="data" outline="0" fieldPosition="0">
        <references count="2">
          <reference field="4294967294" count="1" selected="0">
            <x v="0"/>
          </reference>
          <reference field="30" count="1" selected="0">
            <x v="3"/>
          </reference>
        </references>
      </pivotArea>
    </chartFormat>
    <chartFormat chart="0" format="4" series="1">
      <pivotArea type="data" outline="0" fieldPosition="0">
        <references count="2">
          <reference field="4294967294" count="1" selected="0">
            <x v="0"/>
          </reference>
          <reference field="30" count="1" selected="0">
            <x v="4"/>
          </reference>
        </references>
      </pivotArea>
    </chartFormat>
    <chartFormat chart="2" format="5" series="1">
      <pivotArea type="data" outline="0" fieldPosition="0">
        <references count="2">
          <reference field="4294967294" count="1" selected="0">
            <x v="0"/>
          </reference>
          <reference field="30" count="1" selected="0">
            <x v="0"/>
          </reference>
        </references>
      </pivotArea>
    </chartFormat>
    <chartFormat chart="2" format="6" series="1">
      <pivotArea type="data" outline="0" fieldPosition="0">
        <references count="2">
          <reference field="4294967294" count="1" selected="0">
            <x v="0"/>
          </reference>
          <reference field="30" count="1" selected="0">
            <x v="1"/>
          </reference>
        </references>
      </pivotArea>
    </chartFormat>
    <chartFormat chart="2" format="7" series="1">
      <pivotArea type="data" outline="0" fieldPosition="0">
        <references count="2">
          <reference field="4294967294" count="1" selected="0">
            <x v="0"/>
          </reference>
          <reference field="30" count="1" selected="0">
            <x v="2"/>
          </reference>
        </references>
      </pivotArea>
    </chartFormat>
    <chartFormat chart="2" format="8" series="1">
      <pivotArea type="data" outline="0" fieldPosition="0">
        <references count="2">
          <reference field="4294967294" count="1" selected="0">
            <x v="0"/>
          </reference>
          <reference field="30" count="1" selected="0">
            <x v="3"/>
          </reference>
        </references>
      </pivotArea>
    </chartFormat>
    <chartFormat chart="2" format="9" series="1">
      <pivotArea type="data" outline="0" fieldPosition="0">
        <references count="2">
          <reference field="4294967294" count="1" selected="0">
            <x v="0"/>
          </reference>
          <reference field="30" count="1" selected="0">
            <x v="4"/>
          </reference>
        </references>
      </pivotArea>
    </chartFormat>
    <chartFormat chart="3" format="10" series="1">
      <pivotArea type="data" outline="0" fieldPosition="0">
        <references count="2">
          <reference field="4294967294" count="1" selected="0">
            <x v="0"/>
          </reference>
          <reference field="30" count="1" selected="0">
            <x v="0"/>
          </reference>
        </references>
      </pivotArea>
    </chartFormat>
    <chartFormat chart="3" format="11" series="1">
      <pivotArea type="data" outline="0" fieldPosition="0">
        <references count="2">
          <reference field="4294967294" count="1" selected="0">
            <x v="0"/>
          </reference>
          <reference field="30" count="1" selected="0">
            <x v="1"/>
          </reference>
        </references>
      </pivotArea>
    </chartFormat>
    <chartFormat chart="3" format="12" series="1">
      <pivotArea type="data" outline="0" fieldPosition="0">
        <references count="2">
          <reference field="4294967294" count="1" selected="0">
            <x v="0"/>
          </reference>
          <reference field="30" count="1" selected="0">
            <x v="2"/>
          </reference>
        </references>
      </pivotArea>
    </chartFormat>
    <chartFormat chart="3" format="13" series="1">
      <pivotArea type="data" outline="0" fieldPosition="0">
        <references count="2">
          <reference field="4294967294" count="1" selected="0">
            <x v="0"/>
          </reference>
          <reference field="30" count="1" selected="0">
            <x v="3"/>
          </reference>
        </references>
      </pivotArea>
    </chartFormat>
    <chartFormat chart="3" format="14" series="1">
      <pivotArea type="data" outline="0" fieldPosition="0">
        <references count="2">
          <reference field="4294967294" count="1" selected="0">
            <x v="0"/>
          </reference>
          <reference field="30" count="1" selected="0">
            <x v="4"/>
          </reference>
        </references>
      </pivotArea>
    </chartFormat>
    <chartFormat chart="4" format="10" series="1">
      <pivotArea type="data" outline="0" fieldPosition="0">
        <references count="2">
          <reference field="4294967294" count="1" selected="0">
            <x v="0"/>
          </reference>
          <reference field="30" count="1" selected="0">
            <x v="0"/>
          </reference>
        </references>
      </pivotArea>
    </chartFormat>
    <chartFormat chart="4" format="11" series="1">
      <pivotArea type="data" outline="0" fieldPosition="0">
        <references count="2">
          <reference field="4294967294" count="1" selected="0">
            <x v="0"/>
          </reference>
          <reference field="30" count="1" selected="0">
            <x v="1"/>
          </reference>
        </references>
      </pivotArea>
    </chartFormat>
    <chartFormat chart="4" format="12" series="1">
      <pivotArea type="data" outline="0" fieldPosition="0">
        <references count="2">
          <reference field="4294967294" count="1" selected="0">
            <x v="0"/>
          </reference>
          <reference field="30" count="1" selected="0">
            <x v="2"/>
          </reference>
        </references>
      </pivotArea>
    </chartFormat>
    <chartFormat chart="4" format="13" series="1">
      <pivotArea type="data" outline="0" fieldPosition="0">
        <references count="2">
          <reference field="4294967294" count="1" selected="0">
            <x v="0"/>
          </reference>
          <reference field="30" count="1" selected="0">
            <x v="3"/>
          </reference>
        </references>
      </pivotArea>
    </chartFormat>
    <chartFormat chart="4" format="14" series="1">
      <pivotArea type="data" outline="0" fieldPosition="0">
        <references count="2">
          <reference field="4294967294" count="1" selected="0">
            <x v="0"/>
          </reference>
          <reference field="30" count="1" selected="0">
            <x v="4"/>
          </reference>
        </references>
      </pivotArea>
    </chartFormat>
    <chartFormat chart="4" format="15" series="1">
      <pivotArea type="data" outline="0" fieldPosition="0">
        <references count="1">
          <reference field="4294967294" count="1" selected="0">
            <x v="0"/>
          </reference>
        </references>
      </pivotArea>
    </chartFormat>
  </chart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61FEF06-5373-471E-BEE1-36B9C86E1457}"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rowHeaderCaption="Delivery Status">
  <location ref="B21:H26" firstHeaderRow="1" firstDataRow="2" firstDataCol="1"/>
  <pivotFields count="31">
    <pivotField dataField="1" showAll="0"/>
    <pivotField showAll="0"/>
    <pivotField showAll="0"/>
    <pivotField showAll="0"/>
    <pivotField axis="axisCol" showAll="0">
      <items count="6">
        <item x="3"/>
        <item x="1"/>
        <item x="0"/>
        <item x="2"/>
        <item x="4"/>
        <item t="default"/>
      </items>
    </pivotField>
    <pivotField numFmtId="2" showAll="0"/>
    <pivotField numFmtId="2" showAll="0"/>
    <pivotField showAll="0"/>
    <pivotField showAll="0">
      <items count="6">
        <item x="3"/>
        <item x="0"/>
        <item x="1"/>
        <item x="4"/>
        <item x="2"/>
        <item t="default"/>
      </items>
    </pivotField>
    <pivotField showAll="0">
      <items count="4">
        <item x="0"/>
        <item x="1"/>
        <item x="2"/>
        <item t="default"/>
      </items>
    </pivotField>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items count="6">
        <item x="4"/>
        <item x="3"/>
        <item x="2"/>
        <item x="0"/>
        <item x="1"/>
        <item t="default"/>
      </items>
    </pivotField>
  </pivotFields>
  <rowFields count="1">
    <field x="28"/>
  </rowFields>
  <rowItems count="4">
    <i>
      <x/>
    </i>
    <i>
      <x v="1"/>
    </i>
    <i>
      <x v="2"/>
    </i>
    <i t="grand">
      <x/>
    </i>
  </rowItems>
  <colFields count="1">
    <field x="4"/>
  </colFields>
  <colItems count="6">
    <i>
      <x/>
    </i>
    <i>
      <x v="1"/>
    </i>
    <i>
      <x v="2"/>
    </i>
    <i>
      <x v="3"/>
    </i>
    <i>
      <x v="4"/>
    </i>
    <i t="grand">
      <x/>
    </i>
  </colItems>
  <dataFields count="1">
    <dataField name="Count of Order ID" fld="0" subtotal="count" baseField="0" baseItem="0"/>
  </dataFields>
  <formats count="2">
    <format dxfId="80">
      <pivotArea collapsedLevelsAreSubtotals="1" fieldPosition="0">
        <references count="1">
          <reference field="28" count="0"/>
        </references>
      </pivotArea>
    </format>
    <format dxfId="79">
      <pivotArea dataOnly="0" labelOnly="1" fieldPosition="0">
        <references count="1">
          <reference field="28" count="0"/>
        </references>
      </pivotArea>
    </format>
  </formats>
  <chartFormats count="6">
    <chartFormat chart="4" format="2" series="1">
      <pivotArea type="data" outline="0" fieldPosition="0">
        <references count="1">
          <reference field="4294967294" count="1" selected="0">
            <x v="0"/>
          </reference>
        </references>
      </pivotArea>
    </chartFormat>
    <chartFormat chart="4" format="3" series="1">
      <pivotArea type="data" outline="0" fieldPosition="0">
        <references count="2">
          <reference field="4294967294" count="1" selected="0">
            <x v="0"/>
          </reference>
          <reference field="4" count="1" selected="0">
            <x v="1"/>
          </reference>
        </references>
      </pivotArea>
    </chartFormat>
    <chartFormat chart="4" format="4" series="1">
      <pivotArea type="data" outline="0" fieldPosition="0">
        <references count="2">
          <reference field="4294967294" count="1" selected="0">
            <x v="0"/>
          </reference>
          <reference field="4" count="1" selected="0">
            <x v="2"/>
          </reference>
        </references>
      </pivotArea>
    </chartFormat>
    <chartFormat chart="4" format="5" series="1">
      <pivotArea type="data" outline="0" fieldPosition="0">
        <references count="2">
          <reference field="4294967294" count="1" selected="0">
            <x v="0"/>
          </reference>
          <reference field="4" count="1" selected="0">
            <x v="3"/>
          </reference>
        </references>
      </pivotArea>
    </chartFormat>
    <chartFormat chart="4" format="6" series="1">
      <pivotArea type="data" outline="0" fieldPosition="0">
        <references count="2">
          <reference field="4294967294" count="1" selected="0">
            <x v="0"/>
          </reference>
          <reference field="4" count="1" selected="0">
            <x v="4"/>
          </reference>
        </references>
      </pivotArea>
    </chartFormat>
    <chartFormat chart="4" format="7" series="1">
      <pivotArea type="data" outline="0" fieldPosition="0">
        <references count="2">
          <reference field="4294967294" count="1" selected="0">
            <x v="0"/>
          </reference>
          <reference field="4" count="1" selected="0">
            <x v="0"/>
          </reference>
        </references>
      </pivotArea>
    </chartFormat>
  </chart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3A3C005-947D-4DBF-B0E5-9A6BFBF7E692}" name="PivotTable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B36:C49" firstHeaderRow="1" firstDataRow="1" firstDataCol="1"/>
  <pivotFields count="35">
    <pivotField showAll="0"/>
    <pivotField showAll="0"/>
    <pivotField showAll="0"/>
    <pivotField showAll="0"/>
    <pivotField numFmtId="2" showAll="0"/>
    <pivotField numFmtId="2" showAll="0"/>
    <pivotField dataField="1" showAll="0"/>
    <pivotField showAll="0"/>
    <pivotField showAll="0"/>
    <pivotField showAll="0"/>
    <pivotField showAll="0">
      <items count="13">
        <item x="9"/>
        <item x="1"/>
        <item x="10"/>
        <item x="6"/>
        <item x="3"/>
        <item x="8"/>
        <item x="7"/>
        <item x="5"/>
        <item x="11"/>
        <item x="2"/>
        <item x="4"/>
        <item x="0"/>
        <item t="default"/>
      </items>
    </pivotField>
    <pivotField showAll="0"/>
    <pivotField showAll="0"/>
    <pivotField numFmtId="14" showAll="0">
      <items count="82">
        <item x="52"/>
        <item x="25"/>
        <item x="63"/>
        <item x="49"/>
        <item x="4"/>
        <item x="41"/>
        <item x="48"/>
        <item x="15"/>
        <item x="28"/>
        <item x="74"/>
        <item x="73"/>
        <item x="1"/>
        <item x="13"/>
        <item x="12"/>
        <item x="50"/>
        <item x="61"/>
        <item x="29"/>
        <item x="80"/>
        <item x="7"/>
        <item x="54"/>
        <item x="19"/>
        <item x="57"/>
        <item x="10"/>
        <item x="3"/>
        <item x="53"/>
        <item x="47"/>
        <item x="58"/>
        <item x="31"/>
        <item x="64"/>
        <item x="23"/>
        <item x="76"/>
        <item x="43"/>
        <item x="30"/>
        <item x="72"/>
        <item x="16"/>
        <item x="60"/>
        <item x="77"/>
        <item x="71"/>
        <item x="40"/>
        <item x="45"/>
        <item x="8"/>
        <item x="62"/>
        <item x="34"/>
        <item x="11"/>
        <item x="59"/>
        <item x="6"/>
        <item x="36"/>
        <item x="18"/>
        <item x="14"/>
        <item x="65"/>
        <item x="55"/>
        <item x="39"/>
        <item x="79"/>
        <item x="20"/>
        <item x="27"/>
        <item x="26"/>
        <item x="2"/>
        <item x="24"/>
        <item x="67"/>
        <item x="35"/>
        <item x="51"/>
        <item x="46"/>
        <item x="69"/>
        <item x="5"/>
        <item x="22"/>
        <item x="68"/>
        <item x="21"/>
        <item x="70"/>
        <item x="32"/>
        <item x="56"/>
        <item x="17"/>
        <item x="37"/>
        <item x="66"/>
        <item x="44"/>
        <item x="75"/>
        <item x="42"/>
        <item x="33"/>
        <item x="78"/>
        <item x="3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5">
        <item x="0"/>
        <item x="1"/>
        <item x="2"/>
        <item x="3"/>
        <item x="4"/>
        <item x="5"/>
        <item x="6"/>
        <item x="7"/>
        <item x="8"/>
        <item x="9"/>
        <item x="10"/>
        <item x="11"/>
        <item x="12"/>
        <item x="13"/>
        <item t="default"/>
      </items>
    </pivotField>
  </pivotFields>
  <rowFields count="1">
    <field x="34"/>
  </rowFields>
  <rowItems count="13">
    <i>
      <x v="1"/>
    </i>
    <i>
      <x v="2"/>
    </i>
    <i>
      <x v="3"/>
    </i>
    <i>
      <x v="4"/>
    </i>
    <i>
      <x v="5"/>
    </i>
    <i>
      <x v="6"/>
    </i>
    <i>
      <x v="7"/>
    </i>
    <i>
      <x v="8"/>
    </i>
    <i>
      <x v="9"/>
    </i>
    <i>
      <x v="10"/>
    </i>
    <i>
      <x v="11"/>
    </i>
    <i>
      <x v="12"/>
    </i>
    <i t="grand">
      <x/>
    </i>
  </rowItems>
  <colItems count="1">
    <i/>
  </colItems>
  <dataFields count="1">
    <dataField name="Sum of Total Amount" fld="6" baseField="0" baseItem="0"/>
  </dataFields>
  <formats count="2">
    <format dxfId="82">
      <pivotArea collapsedLevelsAreSubtotals="1" fieldPosition="0">
        <references count="1">
          <reference field="34" count="12">
            <x v="1"/>
            <x v="2"/>
            <x v="3"/>
            <x v="4"/>
            <x v="5"/>
            <x v="6"/>
            <x v="7"/>
            <x v="8"/>
            <x v="9"/>
            <x v="10"/>
            <x v="11"/>
            <x v="12"/>
          </reference>
        </references>
      </pivotArea>
    </format>
    <format dxfId="81">
      <pivotArea dataOnly="0" labelOnly="1" fieldPosition="0">
        <references count="1">
          <reference field="34" count="12">
            <x v="1"/>
            <x v="2"/>
            <x v="3"/>
            <x v="4"/>
            <x v="5"/>
            <x v="6"/>
            <x v="7"/>
            <x v="8"/>
            <x v="9"/>
            <x v="10"/>
            <x v="11"/>
            <x v="12"/>
          </reference>
        </references>
      </pivotArea>
    </format>
  </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C796337-FEBD-44B6-8586-73924AD761E6}"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rowHeaderCaption="Regions">
  <location ref="L21:N27" firstHeaderRow="0" firstDataRow="1" firstDataCol="1"/>
  <pivotFields count="35">
    <pivotField showAll="0"/>
    <pivotField showAll="0"/>
    <pivotField showAll="0"/>
    <pivotField axis="axisRow" showAll="0">
      <items count="6">
        <item x="3"/>
        <item x="1"/>
        <item x="0"/>
        <item x="2"/>
        <item x="4"/>
        <item t="default"/>
      </items>
    </pivotField>
    <pivotField numFmtId="2" showAll="0"/>
    <pivotField numFmtId="2" showAll="0"/>
    <pivotField showAll="0"/>
    <pivotField showAll="0"/>
    <pivotField showAll="0"/>
    <pivotField showAll="0"/>
    <pivotField showAll="0"/>
    <pivotField showAll="0"/>
    <pivotField showAll="0"/>
    <pivotField numFmtId="14" showAll="0">
      <items count="82">
        <item x="52"/>
        <item x="25"/>
        <item x="63"/>
        <item x="49"/>
        <item x="4"/>
        <item x="41"/>
        <item x="48"/>
        <item x="15"/>
        <item x="28"/>
        <item x="74"/>
        <item x="73"/>
        <item x="1"/>
        <item x="13"/>
        <item x="12"/>
        <item x="50"/>
        <item x="61"/>
        <item x="29"/>
        <item x="80"/>
        <item x="7"/>
        <item x="54"/>
        <item x="19"/>
        <item x="57"/>
        <item x="10"/>
        <item x="3"/>
        <item x="53"/>
        <item x="47"/>
        <item x="58"/>
        <item x="31"/>
        <item x="64"/>
        <item x="23"/>
        <item x="76"/>
        <item x="43"/>
        <item x="30"/>
        <item x="72"/>
        <item x="16"/>
        <item x="60"/>
        <item x="77"/>
        <item x="71"/>
        <item x="40"/>
        <item x="45"/>
        <item x="8"/>
        <item x="62"/>
        <item x="34"/>
        <item x="11"/>
        <item x="59"/>
        <item x="6"/>
        <item x="36"/>
        <item x="18"/>
        <item x="14"/>
        <item x="65"/>
        <item x="55"/>
        <item x="39"/>
        <item x="79"/>
        <item x="20"/>
        <item x="27"/>
        <item x="26"/>
        <item x="2"/>
        <item x="24"/>
        <item x="67"/>
        <item x="35"/>
        <item x="51"/>
        <item x="46"/>
        <item x="69"/>
        <item x="5"/>
        <item x="22"/>
        <item x="68"/>
        <item x="21"/>
        <item x="70"/>
        <item x="32"/>
        <item x="56"/>
        <item x="17"/>
        <item x="37"/>
        <item x="66"/>
        <item x="44"/>
        <item x="75"/>
        <item x="42"/>
        <item x="33"/>
        <item x="78"/>
        <item x="3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dataField="1" showAll="0"/>
    <pivotField showAll="0">
      <items count="15">
        <item x="0"/>
        <item x="1"/>
        <item x="2"/>
        <item x="3"/>
        <item x="4"/>
        <item x="5"/>
        <item x="6"/>
        <item x="7"/>
        <item x="8"/>
        <item x="9"/>
        <item x="10"/>
        <item x="11"/>
        <item x="12"/>
        <item x="13"/>
        <item t="default"/>
      </items>
    </pivotField>
  </pivotFields>
  <rowFields count="1">
    <field x="3"/>
  </rowFields>
  <rowItems count="6">
    <i>
      <x/>
    </i>
    <i>
      <x v="1"/>
    </i>
    <i>
      <x v="2"/>
    </i>
    <i>
      <x v="3"/>
    </i>
    <i>
      <x v="4"/>
    </i>
    <i t="grand">
      <x/>
    </i>
  </rowItems>
  <colFields count="1">
    <field x="-2"/>
  </colFields>
  <colItems count="2">
    <i>
      <x/>
    </i>
    <i i="1">
      <x v="1"/>
    </i>
  </colItems>
  <dataFields count="2">
    <dataField name="Count of Cancellation rate" fld="33" subtotal="count" baseField="3" baseItem="0"/>
    <dataField name="Count of Effective sales" fld="25" subtotal="count" baseField="3" baseItem="0"/>
  </dataFields>
  <formats count="2">
    <format dxfId="84">
      <pivotArea collapsedLevelsAreSubtotals="1" fieldPosition="0">
        <references count="1">
          <reference field="3" count="0"/>
        </references>
      </pivotArea>
    </format>
    <format dxfId="83">
      <pivotArea dataOnly="0" labelOnly="1" fieldPosition="0">
        <references count="1">
          <reference field="3" count="0"/>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44E7D72-7AE9-4B67-B5A7-1480EA7575F3}"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rowHeaderCaption="Regions">
  <location ref="M4:N10" firstHeaderRow="1" firstDataRow="1" firstDataCol="1"/>
  <pivotFields count="31">
    <pivotField showAll="0"/>
    <pivotField showAll="0"/>
    <pivotField showAll="0"/>
    <pivotField showAll="0"/>
    <pivotField axis="axisRow" showAll="0">
      <items count="6">
        <item x="3"/>
        <item x="1"/>
        <item x="0"/>
        <item x="2"/>
        <item x="4"/>
        <item t="default"/>
      </items>
    </pivotField>
    <pivotField numFmtId="2" showAll="0"/>
    <pivotField numFmtId="2" showAll="0"/>
    <pivotField showAll="0"/>
    <pivotField showAll="0">
      <items count="6">
        <item x="3"/>
        <item x="0"/>
        <item x="1"/>
        <item x="4"/>
        <item x="2"/>
        <item t="default"/>
      </items>
    </pivotField>
    <pivotField showAll="0">
      <items count="4">
        <item x="0"/>
        <item x="1"/>
        <item x="2"/>
        <item t="default"/>
      </items>
    </pivotField>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items count="6">
        <item x="4"/>
        <item x="3"/>
        <item x="2"/>
        <item x="0"/>
        <item x="1"/>
        <item t="default"/>
      </items>
    </pivotField>
  </pivotFields>
  <rowFields count="1">
    <field x="4"/>
  </rowFields>
  <rowItems count="6">
    <i>
      <x/>
    </i>
    <i>
      <x v="1"/>
    </i>
    <i>
      <x v="2"/>
    </i>
    <i>
      <x v="3"/>
    </i>
    <i>
      <x v="4"/>
    </i>
    <i t="grand">
      <x/>
    </i>
  </rowItems>
  <colItems count="1">
    <i/>
  </colItems>
  <dataFields count="1">
    <dataField name="Average of Delivery time" fld="23" subtotal="average" baseField="4" baseItem="0"/>
  </dataFields>
  <formats count="2">
    <format dxfId="86">
      <pivotArea collapsedLevelsAreSubtotals="1" fieldPosition="0">
        <references count="1">
          <reference field="4" count="0"/>
        </references>
      </pivotArea>
    </format>
    <format dxfId="85">
      <pivotArea dataOnly="0" labelOnly="1" fieldPosition="0">
        <references count="1">
          <reference field="4" count="0"/>
        </references>
      </pivotArea>
    </format>
  </formats>
  <chartFormats count="4">
    <chartFormat chart="0"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35E3AE1-A57F-45ED-B153-44C1F7FB93E8}"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M36:N42" firstHeaderRow="1" firstDataRow="1" firstDataCol="1"/>
  <pivotFields count="35">
    <pivotField showAll="0"/>
    <pivotField showAll="0"/>
    <pivotField showAll="0"/>
    <pivotField showAll="0"/>
    <pivotField dataField="1" numFmtId="2" showAll="0"/>
    <pivotField numFmtId="2" showAll="0"/>
    <pivotField showAll="0"/>
    <pivotField showAll="0"/>
    <pivotField showAll="0"/>
    <pivotField showAll="0"/>
    <pivotField showAll="0"/>
    <pivotField showAll="0"/>
    <pivotField showAll="0"/>
    <pivotField numFmtId="14" showAll="0">
      <items count="82">
        <item x="52"/>
        <item x="25"/>
        <item x="63"/>
        <item x="49"/>
        <item x="4"/>
        <item x="41"/>
        <item x="48"/>
        <item x="15"/>
        <item x="28"/>
        <item x="74"/>
        <item x="73"/>
        <item x="1"/>
        <item x="13"/>
        <item x="12"/>
        <item x="50"/>
        <item x="61"/>
        <item x="29"/>
        <item x="80"/>
        <item x="7"/>
        <item x="54"/>
        <item x="19"/>
        <item x="57"/>
        <item x="10"/>
        <item x="3"/>
        <item x="53"/>
        <item x="47"/>
        <item x="58"/>
        <item x="31"/>
        <item x="64"/>
        <item x="23"/>
        <item x="76"/>
        <item x="43"/>
        <item x="30"/>
        <item x="72"/>
        <item x="16"/>
        <item x="60"/>
        <item x="77"/>
        <item x="71"/>
        <item x="40"/>
        <item x="45"/>
        <item x="8"/>
        <item x="62"/>
        <item x="34"/>
        <item x="11"/>
        <item x="59"/>
        <item x="6"/>
        <item x="36"/>
        <item x="18"/>
        <item x="14"/>
        <item x="65"/>
        <item x="55"/>
        <item x="39"/>
        <item x="79"/>
        <item x="20"/>
        <item x="27"/>
        <item x="26"/>
        <item x="2"/>
        <item x="24"/>
        <item x="67"/>
        <item x="35"/>
        <item x="51"/>
        <item x="46"/>
        <item x="69"/>
        <item x="5"/>
        <item x="22"/>
        <item x="68"/>
        <item x="21"/>
        <item x="70"/>
        <item x="32"/>
        <item x="56"/>
        <item x="17"/>
        <item x="37"/>
        <item x="66"/>
        <item x="44"/>
        <item x="75"/>
        <item x="42"/>
        <item x="33"/>
        <item x="78"/>
        <item x="3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4"/>
        <item x="3"/>
        <item x="2"/>
        <item x="0"/>
        <item x="1"/>
        <item t="default"/>
      </items>
    </pivotField>
    <pivotField showAll="0"/>
    <pivotField showAll="0"/>
    <pivotField showAll="0"/>
    <pivotField showAll="0"/>
    <pivotField showAll="0" defaultSubtotal="0">
      <items count="14">
        <item x="0"/>
        <item x="1"/>
        <item x="2"/>
        <item x="3"/>
        <item x="4"/>
        <item x="5"/>
        <item x="6"/>
        <item x="7"/>
        <item x="8"/>
        <item x="9"/>
        <item x="10"/>
        <item x="11"/>
        <item x="12"/>
        <item x="13"/>
      </items>
    </pivotField>
  </pivotFields>
  <rowFields count="1">
    <field x="29"/>
  </rowFields>
  <rowItems count="6">
    <i>
      <x/>
    </i>
    <i>
      <x v="1"/>
    </i>
    <i>
      <x v="2"/>
    </i>
    <i>
      <x v="3"/>
    </i>
    <i>
      <x v="4"/>
    </i>
    <i t="grand">
      <x/>
    </i>
  </rowItems>
  <colItems count="1">
    <i/>
  </colItems>
  <dataFields count="1">
    <dataField name="Sum of Sale Price/Unit" fld="4" baseField="29" baseItem="0"/>
  </dataFields>
  <formats count="2">
    <format dxfId="88">
      <pivotArea collapsedLevelsAreSubtotals="1" fieldPosition="0">
        <references count="1">
          <reference field="29" count="0"/>
        </references>
      </pivotArea>
    </format>
    <format dxfId="87">
      <pivotArea dataOnly="0" labelOnly="1" fieldPosition="0">
        <references count="1">
          <reference field="29" count="0"/>
        </references>
      </pivotArea>
    </format>
  </format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DA6C5AA-E54E-4176-AE8E-918572D59262}" name="PivotTable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51:K55" firstHeaderRow="1" firstDataRow="1" firstDataCol="1"/>
  <pivotFields count="35">
    <pivotField dataField="1" showAll="0"/>
    <pivotField showAll="0"/>
    <pivotField showAll="0"/>
    <pivotField showAll="0"/>
    <pivotField numFmtId="2" showAll="0"/>
    <pivotField numFmtId="2" showAll="0"/>
    <pivotField showAll="0"/>
    <pivotField showAll="0"/>
    <pivotField showAll="0"/>
    <pivotField showAll="0"/>
    <pivotField showAll="0"/>
    <pivotField showAll="0"/>
    <pivotField showAll="0"/>
    <pivotField numFmtId="14" showAll="0">
      <items count="82">
        <item x="52"/>
        <item x="25"/>
        <item x="63"/>
        <item x="49"/>
        <item x="4"/>
        <item x="41"/>
        <item x="48"/>
        <item x="15"/>
        <item x="28"/>
        <item x="74"/>
        <item x="73"/>
        <item x="1"/>
        <item x="13"/>
        <item x="12"/>
        <item x="50"/>
        <item x="61"/>
        <item x="29"/>
        <item x="80"/>
        <item x="7"/>
        <item x="54"/>
        <item x="19"/>
        <item x="57"/>
        <item x="10"/>
        <item x="3"/>
        <item x="53"/>
        <item x="47"/>
        <item x="58"/>
        <item x="31"/>
        <item x="64"/>
        <item x="23"/>
        <item x="76"/>
        <item x="43"/>
        <item x="30"/>
        <item x="72"/>
        <item x="16"/>
        <item x="60"/>
        <item x="77"/>
        <item x="71"/>
        <item x="40"/>
        <item x="45"/>
        <item x="8"/>
        <item x="62"/>
        <item x="34"/>
        <item x="11"/>
        <item x="59"/>
        <item x="6"/>
        <item x="36"/>
        <item x="18"/>
        <item x="14"/>
        <item x="65"/>
        <item x="55"/>
        <item x="39"/>
        <item x="79"/>
        <item x="20"/>
        <item x="27"/>
        <item x="26"/>
        <item x="2"/>
        <item x="24"/>
        <item x="67"/>
        <item x="35"/>
        <item x="51"/>
        <item x="46"/>
        <item x="69"/>
        <item x="5"/>
        <item x="22"/>
        <item x="68"/>
        <item x="21"/>
        <item x="70"/>
        <item x="32"/>
        <item x="56"/>
        <item x="17"/>
        <item x="37"/>
        <item x="66"/>
        <item x="44"/>
        <item x="75"/>
        <item x="42"/>
        <item x="33"/>
        <item x="78"/>
        <item x="38"/>
        <item x="9"/>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defaultSubtotal="0">
      <items count="14">
        <item x="0"/>
        <item x="1"/>
        <item x="2"/>
        <item x="3"/>
        <item x="4"/>
        <item x="5"/>
        <item x="6"/>
        <item x="7"/>
        <item x="8"/>
        <item x="9"/>
        <item x="10"/>
        <item x="11"/>
        <item x="12"/>
        <item x="13"/>
      </items>
    </pivotField>
  </pivotFields>
  <rowFields count="1">
    <field x="31"/>
  </rowFields>
  <rowItems count="4">
    <i>
      <x/>
    </i>
    <i>
      <x v="1"/>
    </i>
    <i>
      <x v="2"/>
    </i>
    <i t="grand">
      <x/>
    </i>
  </rowItems>
  <colItems count="1">
    <i/>
  </colItems>
  <dataFields count="1">
    <dataField name="Count of Order ID" fld="0" subtotal="count" baseField="0" baseItem="0"/>
  </dataFields>
  <pivotTableStyleInfo name="PivotStyleLight17"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886D3848-6797-4FEB-8785-D7082BD4D8CD}" sourceName="Region">
  <pivotTables>
    <pivotTable tabId="7" name="PivotTable3"/>
    <pivotTable tabId="7" name="PivotTable2"/>
    <pivotTable tabId="7" name="PivotTable5"/>
    <pivotTable tabId="8" name="PivotTable1"/>
  </pivotTables>
  <data>
    <tabular pivotCacheId="2033263395">
      <items count="5">
        <i x="3" s="1"/>
        <i x="1" s="1"/>
        <i x="0" s="1"/>
        <i x="2" s="1"/>
        <i x="4"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livery_Status" xr10:uid="{F2B36444-105E-4689-AF2D-BDE00019A760}" sourceName="Delivery Status">
  <pivotTables>
    <pivotTable tabId="7" name="PivotTable2"/>
    <pivotTable tabId="7" name="PivotTable3"/>
    <pivotTable tabId="7" name="PivotTable5"/>
    <pivotTable tabId="8" name="PivotTable1"/>
  </pivotTables>
  <data>
    <tabular pivotCacheId="2033263395">
      <items count="3">
        <i x="0" s="1"/>
        <i x="1"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ment_Method" xr10:uid="{BAB0EAC0-ECF6-485F-9B38-EE8F0AF8C50A}" sourceName="Payment Method">
  <pivotTables>
    <pivotTable tabId="7" name="PivotTable3"/>
    <pivotTable tabId="7" name="PivotTable2"/>
    <pivotTable tabId="7" name="PivotTable5"/>
    <pivotTable tabId="8" name="PivotTable1"/>
  </pivotTables>
  <data>
    <tabular pivotCacheId="2033263395">
      <items count="5">
        <i x="3" s="1"/>
        <i x="0" s="1"/>
        <i x="1" s="1"/>
        <i x="4" s="1"/>
        <i x="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_category" xr10:uid="{9C310B26-EAC6-40B3-9902-9650F70BEB26}" sourceName="Product category">
  <pivotTables>
    <pivotTable tabId="7" name="PivotTable3"/>
    <pivotTable tabId="7" name="PivotTable2"/>
    <pivotTable tabId="7" name="PivotTable5"/>
    <pivotTable tabId="8" name="PivotTable1"/>
  </pivotTables>
  <data>
    <tabular pivotCacheId="2033263395">
      <items count="5">
        <i x="4" s="1"/>
        <i x="3" s="1"/>
        <i x="2" s="1"/>
        <i x="0" s="1"/>
        <i x="1"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1" xr10:uid="{A800F330-B572-4334-8EAE-292681C618B8}" sourceName="Region">
  <pivotTables>
    <pivotTable tabId="7" name="PivotTable1"/>
  </pivotTables>
  <data>
    <tabular pivotCacheId="2120452365">
      <items count="5">
        <i x="3" s="1"/>
        <i x="1" s="1"/>
        <i x="0" s="1"/>
        <i x="2" s="1"/>
        <i x="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gion" xr10:uid="{DD1A87F1-E849-443B-B54C-A2E5E741FFB0}" cache="Slicer_Region" caption="Region" startItem="3" style="SlicerStyleDark6" rowHeight="234950"/>
  <slicer name="Delivery Status" xr10:uid="{8101BB83-5DC6-4327-AFA9-7A18B2942717}" cache="Slicer_Delivery_Status" caption="Delivery Status" style="SlicerStyleDark6" rowHeight="234950"/>
  <slicer name="Payment Method" xr10:uid="{D8EF1A9A-E3F2-4B63-8EC3-BB79CF712FAF}" cache="Slicer_Payment_Method" caption="Payment Method" style="SlicerStyleDark6" rowHeight="234950"/>
  <slicer name="Product category" xr10:uid="{2189679A-9DE1-467C-A5C2-8B72ADE1ED60}" cache="Slicer_Product_category" caption="Product category" style="SlicerStyleDark6" rowHeight="234950"/>
  <slicer name="Region 1" xr10:uid="{4231B626-3219-4832-AE85-25071250C267}" cache="Slicer_Region1" caption="Region wise cancellation rate" style="SlicerStyleDark6"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24F7E1E-91A6-44D0-8191-65319BCF4E6C}" name="Table2" displayName="Table2" ref="A1:AH101" totalsRowShown="0" headerRowDxfId="60" tableBorderDxfId="59">
  <autoFilter ref="A1:AH101" xr:uid="{724F7E1E-91A6-44D0-8191-65319BCF4E6C}"/>
  <tableColumns count="34">
    <tableColumn id="1" xr3:uid="{7EA1D78E-40C1-43AC-A28B-2693332B9006}" name="fast" dataDxfId="58"/>
    <tableColumn id="2" xr3:uid="{8F69B95D-21C1-41DA-9F88-652A49DFA428}" name="Customer ID" dataDxfId="57"/>
    <tableColumn id="3" xr3:uid="{2119B9B5-1C00-4DA3-B8F4-0F218C949B7C}" name="Product ID" dataDxfId="56"/>
    <tableColumn id="4" xr3:uid="{AAF9A92F-5943-4455-8320-643881247BF6}" name="Region" dataDxfId="55"/>
    <tableColumn id="5" xr3:uid="{7E67E547-96F7-437E-BE56-297E88911F40}" name="Sale Price/Unit" dataDxfId="54"/>
    <tableColumn id="6" xr3:uid="{39B0D68D-3300-42CB-9003-2E4CE62FCFE6}" name="Quantity" dataDxfId="53"/>
    <tableColumn id="7" xr3:uid="{609081FC-C6E5-4221-B88B-792A3D848974}" name="Total Amount" dataDxfId="52"/>
    <tableColumn id="8" xr3:uid="{C84D8F47-4F9B-43CD-B49D-72A3148CD525}" name="Payment Method" dataDxfId="51"/>
    <tableColumn id="9" xr3:uid="{AB82E028-F028-4463-A37F-9E086595EFB7}" name="Delivery Status" dataDxfId="50"/>
    <tableColumn id="10" xr3:uid="{979C9851-58B7-4C2F-8424-150A6B888D7C}" name="Fulfillment Partner" dataDxfId="49"/>
    <tableColumn id="11" xr3:uid="{D10E1836-B48D-47CD-8B25-172B5D40E11E}" name="Order Date" dataDxfId="48"/>
    <tableColumn id="12" xr3:uid="{E0E74752-030C-46A8-A45F-358440ECEF72}" name="Column1" dataDxfId="47"/>
    <tableColumn id="13" xr3:uid="{6E716625-FD0F-4251-9176-A69250B4401F}" name="Column2" dataDxfId="46"/>
    <tableColumn id="14" xr3:uid="{6F993EE8-C8A2-4383-9E06-0119EAD77EC4}" name="Order date2" dataDxfId="45">
      <calculatedColumnFormula>DATE(M2,K2,L2)</calculatedColumnFormula>
    </tableColumn>
    <tableColumn id="15" xr3:uid="{1AA75CA4-CA88-4966-A900-41BF01A06B20}" name="Delivery Date" dataDxfId="44"/>
    <tableColumn id="16" xr3:uid="{72DF5E7C-9089-4CF6-8CC6-0C93AAF096CD}" name="Column4" dataDxfId="43"/>
    <tableColumn id="17" xr3:uid="{4DDC9073-FA04-41C7-8C28-6925304334CE}" name="Column5" dataDxfId="42"/>
    <tableColumn id="18" xr3:uid="{C027BAC9-2FAF-44A9-8415-63A5A96266A4}" name="Delivery date3" dataDxfId="41">
      <calculatedColumnFormula>IFERROR(DATE(Q2,O2,P2)," ")</calculatedColumnFormula>
    </tableColumn>
    <tableColumn id="19" xr3:uid="{72AD3628-39B5-4AD6-81C2-650047EFC143}" name="Cancel Date7" dataDxfId="40"/>
    <tableColumn id="20" xr3:uid="{BB487363-E001-4B0B-A8C9-ACB62877DC0E}" name="Column8" dataDxfId="39"/>
    <tableColumn id="21" xr3:uid="{7E5A231D-F22B-47D7-8FB9-A9464C00CD61}" name="Column9" dataDxfId="38"/>
    <tableColumn id="22" xr3:uid="{19FE97A3-AA28-4E93-9BDF-E2F0850A2B81}" name="Cancel data" dataDxfId="37">
      <calculatedColumnFormula>IFERROR(DATE(U2,S2,T2)," ")</calculatedColumnFormula>
    </tableColumn>
    <tableColumn id="23" xr3:uid="{1747DB56-7DB2-4963-9D55-100C486B8942}" name="Delivery time" dataDxfId="36">
      <calculatedColumnFormula>IF(R2&lt;&gt;" ",R2-N2," ")</calculatedColumnFormula>
    </tableColumn>
    <tableColumn id="24" xr3:uid="{EAB94B5D-DEBE-4340-948B-2A4ABCF3C00D}" name="Product name" dataDxfId="35">
      <calculatedColumnFormula>_xlfn.XLOOKUP(C2,ProductMaster!A:A,ProductMaster!B:B)</calculatedColumnFormula>
    </tableColumn>
    <tableColumn id="25" xr3:uid="{4D897824-3791-4179-81DB-8DCDBA054FA0}" name="Cancelled order" dataDxfId="34">
      <calculatedColumnFormula>IF(AND(AB2="Cancelled", NOT(ISBLANK(V2))), "Cancelled", "Active")</calculatedColumnFormula>
    </tableColumn>
    <tableColumn id="26" xr3:uid="{27E22CF5-2168-4942-B07A-A724F29807DF}" name="Amount of delivered" dataDxfId="33">
      <calculatedColumnFormula>IF(I2="delivered",G2,0)</calculatedColumnFormula>
    </tableColumn>
    <tableColumn id="27" xr3:uid="{6021F443-8557-4444-835A-128A1749F34B}" name="Payment method4" dataDxfId="32">
      <calculatedColumnFormula>TRIM(H2)</calculatedColumnFormula>
    </tableColumn>
    <tableColumn id="28" xr3:uid="{192CFAE8-0B00-420A-9E5E-863FFB52674E}" name="Delivery Status5" dataDxfId="31">
      <calculatedColumnFormula>TRIM(I2)</calculatedColumnFormula>
    </tableColumn>
    <tableColumn id="29" xr3:uid="{0A135D13-425E-492A-9D2D-E2593A3B2F8E}" name="Fulfillment Partner6" dataDxfId="30">
      <calculatedColumnFormula>TRIM(J2)</calculatedColumnFormula>
    </tableColumn>
    <tableColumn id="30" xr3:uid="{E060D736-5D79-48E9-8929-045A03F8A1C9}" name="Product category" dataDxfId="29">
      <calculatedColumnFormula>VLOOKUP(C2, ProductMaster!A:C, 3, FALSE)</calculatedColumnFormula>
    </tableColumn>
    <tableColumn id="31" xr3:uid="{3412D148-6CD0-4F21-9196-AAAE27831904}" name="Customer name" dataDxfId="28">
      <calculatedColumnFormula>VLOOKUP(AmazonSales!$B2,Table3[], 2,FALSE)</calculatedColumnFormula>
    </tableColumn>
    <tableColumn id="32" xr3:uid="{75AA07C2-79C5-44C5-B09F-CB02FC0E36D9}" name="Delivery performance" dataDxfId="27">
      <calculatedColumnFormula>IFERROR(IF(R2-N2&lt;=2,"fast","slow"),"cancelled")</calculatedColumnFormula>
    </tableColumn>
    <tableColumn id="33" xr3:uid="{6A05A657-83B5-4A17-9B7B-4FE28F0D11CA}" name="Cancelled order no." dataDxfId="26">
      <calculatedColumnFormula>IF(AB2="cancelled",1,0)</calculatedColumnFormula>
    </tableColumn>
    <tableColumn id="34" xr3:uid="{356C7CEB-C595-43CB-9EDC-94050FBF3C58}" name="Cancellation rate" dataDxfId="25">
      <calculatedColumnFormula>AG2/F2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725138-CB7B-4976-AABA-953F9394102A}" name="Table1" displayName="Table1" ref="A1:E23" totalsRowShown="0" headerRowDxfId="24" headerRowBorderDxfId="23" tableBorderDxfId="22" totalsRowBorderDxfId="21">
  <autoFilter ref="A1:E23" xr:uid="{52725138-CB7B-4976-AABA-953F9394102A}"/>
  <tableColumns count="5">
    <tableColumn id="1" xr3:uid="{636315F9-4365-4632-B745-B63CC7318036}" name="Product ID" dataDxfId="20"/>
    <tableColumn id="2" xr3:uid="{CF13DD68-281D-41EC-AC0C-7B89709FD5C4}" name="Product Name" dataDxfId="19"/>
    <tableColumn id="3" xr3:uid="{877A76DB-AC61-4C8B-B057-A5A4E681B86A}" name="Category" dataDxfId="18"/>
    <tableColumn id="4" xr3:uid="{BD196547-6B9D-4522-BE6A-04E52194124C}" name="Cost Price" dataDxfId="17"/>
    <tableColumn id="5" xr3:uid="{792231D1-17D2-4952-AF08-0BDCEA413875}" name="Description" dataDxfId="1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92F6C3-9CA2-43D4-85FB-64B643462DE8}" name="Table4" displayName="Table4" ref="A1:B6" totalsRowShown="0" headerRowDxfId="15" headerRowBorderDxfId="14" tableBorderDxfId="13" totalsRowBorderDxfId="12">
  <autoFilter ref="A1:B6" xr:uid="{7E92F6C3-9CA2-43D4-85FB-64B643462DE8}"/>
  <tableColumns count="2">
    <tableColumn id="1" xr3:uid="{86C857FB-8551-45B1-B375-D69994B72904}" name="Region" dataDxfId="11"/>
    <tableColumn id="2" xr3:uid="{46D8388B-266D-40D6-B6B5-0A5DDA18D2AE}" name="Sales Target" dataDxfId="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225143-273C-417E-8733-A9F777162A1E}" name="Table3" displayName="Table3" ref="A1:E50" totalsRowShown="0" headerRowDxfId="9" dataDxfId="7" headerRowBorderDxfId="8" tableBorderDxfId="6" totalsRowBorderDxfId="5">
  <autoFilter ref="A1:E50" xr:uid="{38225143-273C-417E-8733-A9F777162A1E}"/>
  <tableColumns count="5">
    <tableColumn id="1" xr3:uid="{CA6036A1-5EC0-481E-B947-42290BA291A2}" name="Customer ID" dataDxfId="4"/>
    <tableColumn id="2" xr3:uid="{FF8B4CBC-B361-4A8C-8D1A-D3C495B34FDB}" name="Customer Name" dataDxfId="3"/>
    <tableColumn id="3" xr3:uid="{EF5CB591-E48C-461F-BB04-01FA093B4890}" name="Customer Type" dataDxfId="2"/>
    <tableColumn id="4" xr3:uid="{908918E8-DE4E-42B1-87F1-F8FBFCC809B3}" name="City" dataDxfId="1"/>
    <tableColumn id="5" xr3:uid="{DC78FA3A-7D45-4774-A5C5-309C5DF74A13}" name="State"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B8B7B-D08A-4D20-9D69-C89798D97520}">
  <dimension ref="B2:AT41"/>
  <sheetViews>
    <sheetView showGridLines="0" workbookViewId="0">
      <selection activeCell="K6" sqref="K6"/>
    </sheetView>
  </sheetViews>
  <sheetFormatPr defaultRowHeight="14.4" x14ac:dyDescent="0.3"/>
  <cols>
    <col min="16" max="16" width="16.44140625" customWidth="1"/>
    <col min="18" max="18" width="12.5546875" bestFit="1" customWidth="1"/>
    <col min="19" max="19" width="20.109375" bestFit="1" customWidth="1"/>
    <col min="21" max="21" width="12.6640625" customWidth="1"/>
    <col min="22" max="22" width="0.5546875" customWidth="1"/>
    <col min="26" max="26" width="11.109375" customWidth="1"/>
    <col min="27" max="28" width="0" hidden="1" customWidth="1"/>
    <col min="29" max="29" width="11.33203125" customWidth="1"/>
    <col min="30" max="36" width="0" hidden="1" customWidth="1"/>
    <col min="38" max="39" width="0" hidden="1" customWidth="1"/>
    <col min="43" max="43" width="7.44140625" customWidth="1"/>
    <col min="44" max="44" width="8.88671875" hidden="1" customWidth="1"/>
    <col min="45" max="45" width="0" hidden="1" customWidth="1"/>
    <col min="46" max="46" width="15.109375" hidden="1" customWidth="1"/>
  </cols>
  <sheetData>
    <row r="2" spans="2:22" x14ac:dyDescent="0.3">
      <c r="B2" s="78" t="s">
        <v>359</v>
      </c>
      <c r="C2" s="79"/>
      <c r="D2" s="79"/>
      <c r="E2" s="79"/>
      <c r="F2" s="79"/>
      <c r="G2" s="79"/>
      <c r="H2" s="79"/>
      <c r="I2" s="79"/>
      <c r="J2" s="79"/>
      <c r="K2" s="79"/>
      <c r="L2" s="79"/>
      <c r="M2" s="79"/>
      <c r="N2" s="79"/>
      <c r="O2" s="79"/>
      <c r="P2" s="79"/>
      <c r="Q2" s="79"/>
      <c r="R2" s="79"/>
    </row>
    <row r="3" spans="2:22" x14ac:dyDescent="0.3">
      <c r="B3" s="79"/>
      <c r="C3" s="79"/>
      <c r="D3" s="79"/>
      <c r="E3" s="79"/>
      <c r="F3" s="79"/>
      <c r="G3" s="79"/>
      <c r="H3" s="79"/>
      <c r="I3" s="79"/>
      <c r="J3" s="79"/>
      <c r="K3" s="79"/>
      <c r="L3" s="79"/>
      <c r="M3" s="79"/>
      <c r="N3" s="79"/>
      <c r="O3" s="79"/>
      <c r="P3" s="79"/>
      <c r="Q3" s="79"/>
      <c r="R3" s="79"/>
    </row>
    <row r="4" spans="2:22" x14ac:dyDescent="0.3">
      <c r="B4" s="79"/>
      <c r="C4" s="79"/>
      <c r="D4" s="79"/>
      <c r="E4" s="79"/>
      <c r="F4" s="79"/>
      <c r="G4" s="79"/>
      <c r="H4" s="79"/>
      <c r="I4" s="79"/>
      <c r="J4" s="79"/>
      <c r="K4" s="79"/>
      <c r="L4" s="79"/>
      <c r="M4" s="79"/>
      <c r="N4" s="79"/>
      <c r="O4" s="79"/>
      <c r="P4" s="79"/>
      <c r="Q4" s="79"/>
      <c r="R4" s="79"/>
    </row>
    <row r="10" spans="2:22" x14ac:dyDescent="0.3">
      <c r="V10" s="68">
        <f>SUM(AmazonSales!G:G)</f>
        <v>35258</v>
      </c>
    </row>
    <row r="17" spans="27:39" x14ac:dyDescent="0.3">
      <c r="AA17" s="69">
        <f>COUNTIF(AmazonSales!AF:AF,"fast")/COUNTA(AmazonSales!W:W)</f>
        <v>0.10891089108910891</v>
      </c>
    </row>
    <row r="25" spans="27:39" x14ac:dyDescent="0.3">
      <c r="AB25" t="str" cm="1">
        <f t="array" ref="AB25:AB27">AD36:AD38</f>
        <v>North</v>
      </c>
    </row>
    <row r="26" spans="27:39" x14ac:dyDescent="0.3">
      <c r="AB26" t="str">
        <v>West</v>
      </c>
    </row>
    <row r="27" spans="27:39" x14ac:dyDescent="0.3">
      <c r="AB27" t="str">
        <v>South</v>
      </c>
    </row>
    <row r="31" spans="27:39" x14ac:dyDescent="0.3">
      <c r="AM31" t="str">
        <f>CONCATENATE(AB25," ",AB26," ",AB27)</f>
        <v>North West South</v>
      </c>
    </row>
    <row r="33" spans="30:46" x14ac:dyDescent="0.3">
      <c r="AL33" t="str">
        <f>_xlfn.CONCAT("Electronics:  ",  GETPIVOTDATA("Sale Price/Unit",$AS$38,"Product category","Electronics"))</f>
        <v>Electronics:  5088</v>
      </c>
    </row>
    <row r="34" spans="30:46" x14ac:dyDescent="0.3">
      <c r="AD34" s="11" t="s">
        <v>323</v>
      </c>
      <c r="AE34" s="11" t="s">
        <v>324</v>
      </c>
    </row>
    <row r="35" spans="30:46" x14ac:dyDescent="0.3">
      <c r="AD35" s="11" t="s">
        <v>329</v>
      </c>
      <c r="AE35" s="6" t="s">
        <v>216</v>
      </c>
      <c r="AF35" s="6" t="s">
        <v>198</v>
      </c>
      <c r="AG35" s="6" t="s">
        <v>209</v>
      </c>
      <c r="AH35" s="6" t="s">
        <v>204</v>
      </c>
      <c r="AI35" s="6" t="s">
        <v>201</v>
      </c>
      <c r="AJ35" s="6" t="s">
        <v>322</v>
      </c>
    </row>
    <row r="36" spans="30:46" x14ac:dyDescent="0.3">
      <c r="AD36" s="12" t="s">
        <v>14</v>
      </c>
      <c r="AE36" s="24">
        <v>464</v>
      </c>
      <c r="AF36" s="24">
        <v>6522</v>
      </c>
      <c r="AG36" s="24">
        <v>788</v>
      </c>
      <c r="AH36" s="24">
        <v>2131</v>
      </c>
      <c r="AI36" s="24">
        <v>586</v>
      </c>
      <c r="AJ36" s="24">
        <v>10491</v>
      </c>
    </row>
    <row r="37" spans="30:46" x14ac:dyDescent="0.3">
      <c r="AD37" s="12" t="s">
        <v>48</v>
      </c>
      <c r="AE37" s="24">
        <v>350</v>
      </c>
      <c r="AF37" s="24">
        <v>1722</v>
      </c>
      <c r="AG37" s="24">
        <v>1131</v>
      </c>
      <c r="AH37" s="24">
        <v>4135</v>
      </c>
      <c r="AI37" s="24">
        <v>1021</v>
      </c>
      <c r="AJ37" s="24">
        <v>8359</v>
      </c>
    </row>
    <row r="38" spans="30:46" x14ac:dyDescent="0.3">
      <c r="AD38" s="12" t="s">
        <v>26</v>
      </c>
      <c r="AE38" s="24">
        <v>423</v>
      </c>
      <c r="AF38" s="24">
        <v>3938</v>
      </c>
      <c r="AG38" s="24">
        <v>1032</v>
      </c>
      <c r="AH38" s="24">
        <v>1881</v>
      </c>
      <c r="AI38" s="24">
        <v>43</v>
      </c>
      <c r="AJ38" s="24">
        <v>7317</v>
      </c>
      <c r="AS38" s="11" t="s">
        <v>343</v>
      </c>
      <c r="AT38" t="s">
        <v>357</v>
      </c>
    </row>
    <row r="39" spans="30:46" x14ac:dyDescent="0.3">
      <c r="AD39" s="12" t="s">
        <v>43</v>
      </c>
      <c r="AE39" s="24">
        <v>84</v>
      </c>
      <c r="AF39" s="24">
        <v>2662</v>
      </c>
      <c r="AG39" s="24">
        <v>210</v>
      </c>
      <c r="AH39" s="24">
        <v>2063</v>
      </c>
      <c r="AI39" s="24">
        <v>437</v>
      </c>
      <c r="AJ39" s="24">
        <v>5456</v>
      </c>
      <c r="AS39" s="70" t="s">
        <v>198</v>
      </c>
      <c r="AT39" s="71">
        <v>5088</v>
      </c>
    </row>
    <row r="40" spans="30:46" x14ac:dyDescent="0.3">
      <c r="AD40" s="12" t="s">
        <v>21</v>
      </c>
      <c r="AE40" s="24">
        <v>394</v>
      </c>
      <c r="AF40" s="24">
        <v>365</v>
      </c>
      <c r="AG40" s="24">
        <v>711</v>
      </c>
      <c r="AH40" s="24">
        <v>741</v>
      </c>
      <c r="AI40" s="24">
        <v>1424</v>
      </c>
      <c r="AJ40" s="24">
        <v>3635</v>
      </c>
      <c r="AS40" s="12" t="s">
        <v>322</v>
      </c>
      <c r="AT40" s="13">
        <v>5088</v>
      </c>
    </row>
    <row r="41" spans="30:46" x14ac:dyDescent="0.3">
      <c r="AD41" s="12" t="s">
        <v>322</v>
      </c>
      <c r="AE41" s="24">
        <v>1715</v>
      </c>
      <c r="AF41" s="24">
        <v>15209</v>
      </c>
      <c r="AG41" s="24">
        <v>3872</v>
      </c>
      <c r="AH41" s="24">
        <v>10951</v>
      </c>
      <c r="AI41" s="24">
        <v>3511</v>
      </c>
      <c r="AJ41" s="24">
        <v>35258</v>
      </c>
    </row>
  </sheetData>
  <mergeCells count="1">
    <mergeCell ref="B2:R4"/>
  </mergeCells>
  <conditionalFormatting sqref="AE35:AJ35">
    <cfRule type="dataBar" priority="1">
      <dataBar>
        <cfvo type="min"/>
        <cfvo type="max"/>
        <color rgb="FFFF555A"/>
      </dataBar>
      <extLst>
        <ext xmlns:x14="http://schemas.microsoft.com/office/spreadsheetml/2009/9/main" uri="{B025F937-C7B1-47D3-B67F-A62EFF666E3E}">
          <x14:id>{62654A56-F3C0-449B-A5A0-1FB44DAE3AE8}</x14:id>
        </ext>
      </extLst>
    </cfRule>
  </conditionalFormatting>
  <pageMargins left="0.7" right="0.7" top="0.75" bottom="0.75" header="0.3" footer="0.3"/>
  <drawing r:id="rId3"/>
  <extLst>
    <ext xmlns:x14="http://schemas.microsoft.com/office/spreadsheetml/2009/9/main" uri="{78C0D931-6437-407d-A8EE-F0AAD7539E65}">
      <x14:conditionalFormattings>
        <x14:conditionalFormatting xmlns:xm="http://schemas.microsoft.com/office/excel/2006/main">
          <x14:cfRule type="dataBar" id="{62654A56-F3C0-449B-A5A0-1FB44DAE3AE8}">
            <x14:dataBar minLength="0" maxLength="100" border="1" negativeBarBorderColorSameAsPositive="0">
              <x14:cfvo type="autoMin"/>
              <x14:cfvo type="autoMax"/>
              <x14:borderColor rgb="FFFF555A"/>
              <x14:negativeFillColor rgb="FFFF0000"/>
              <x14:negativeBorderColor rgb="FFFF0000"/>
              <x14:axisColor rgb="FF000000"/>
            </x14:dataBar>
          </x14:cfRule>
          <xm:sqref>AE35:AJ35</xm:sqref>
        </x14:conditionalFormatting>
      </x14:conditionalFormattings>
    </ex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74C66-6600-4440-89BC-F836E20A7224}">
  <dimension ref="A1:I6"/>
  <sheetViews>
    <sheetView tabSelected="1" workbookViewId="0">
      <selection activeCell="E1" sqref="E1"/>
    </sheetView>
  </sheetViews>
  <sheetFormatPr defaultRowHeight="14.4" x14ac:dyDescent="0.3"/>
  <cols>
    <col min="1" max="1" width="26.44140625" customWidth="1"/>
  </cols>
  <sheetData>
    <row r="1" spans="1:9" ht="25.8" x14ac:dyDescent="0.5">
      <c r="A1" s="81" t="s">
        <v>368</v>
      </c>
      <c r="B1" s="81"/>
      <c r="C1" s="81"/>
      <c r="D1" s="81"/>
    </row>
    <row r="2" spans="1:9" x14ac:dyDescent="0.3">
      <c r="A2" s="80" t="s">
        <v>363</v>
      </c>
      <c r="B2" s="80"/>
      <c r="C2" s="80"/>
      <c r="D2" s="80"/>
      <c r="E2" s="80"/>
      <c r="F2" s="80"/>
      <c r="G2" s="80"/>
      <c r="H2" s="80"/>
      <c r="I2" s="80"/>
    </row>
    <row r="3" spans="1:9" x14ac:dyDescent="0.3">
      <c r="A3" s="80" t="s">
        <v>364</v>
      </c>
      <c r="B3" s="80"/>
      <c r="C3" s="80"/>
      <c r="D3" s="80"/>
      <c r="E3" s="80"/>
      <c r="F3" s="80"/>
      <c r="G3" s="80"/>
      <c r="H3" s="80"/>
      <c r="I3" s="80"/>
    </row>
    <row r="4" spans="1:9" x14ac:dyDescent="0.3">
      <c r="A4" s="80" t="s">
        <v>365</v>
      </c>
      <c r="B4" s="80"/>
      <c r="C4" s="80"/>
      <c r="D4" s="80"/>
      <c r="E4" s="80"/>
      <c r="F4" s="80"/>
      <c r="G4" s="80"/>
      <c r="H4" s="80"/>
      <c r="I4" s="80"/>
    </row>
    <row r="5" spans="1:9" x14ac:dyDescent="0.3">
      <c r="A5" s="80" t="s">
        <v>366</v>
      </c>
      <c r="B5" s="80"/>
      <c r="C5" s="80"/>
      <c r="D5" s="80"/>
      <c r="E5" s="80"/>
      <c r="F5" s="80"/>
      <c r="G5" s="80"/>
      <c r="H5" s="80"/>
      <c r="I5" s="80"/>
    </row>
    <row r="6" spans="1:9" x14ac:dyDescent="0.3">
      <c r="A6" s="80" t="s">
        <v>367</v>
      </c>
      <c r="B6" s="80"/>
      <c r="C6" s="80"/>
      <c r="D6" s="80"/>
      <c r="E6" s="80"/>
      <c r="F6" s="80"/>
      <c r="G6" s="80"/>
      <c r="H6" s="80"/>
      <c r="I6" s="80"/>
    </row>
  </sheetData>
  <mergeCells count="6">
    <mergeCell ref="A1:D1"/>
    <mergeCell ref="A2:I2"/>
    <mergeCell ref="A3:I3"/>
    <mergeCell ref="A4:I4"/>
    <mergeCell ref="A5:I5"/>
    <mergeCell ref="A6:I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53821-4174-4A01-A122-97FE9BE4FE92}">
  <dimension ref="A1:S55"/>
  <sheetViews>
    <sheetView showGridLines="0" topLeftCell="A37" workbookViewId="0">
      <selection activeCell="J59" sqref="J59"/>
    </sheetView>
  </sheetViews>
  <sheetFormatPr defaultRowHeight="14.4" x14ac:dyDescent="0.3"/>
  <cols>
    <col min="1" max="1" width="19.33203125" customWidth="1"/>
    <col min="2" max="2" width="15.88671875" bestFit="1" customWidth="1"/>
    <col min="3" max="3" width="15.5546875" bestFit="1" customWidth="1"/>
    <col min="4" max="4" width="8.33203125" customWidth="1"/>
    <col min="5" max="5" width="5.88671875" bestFit="1" customWidth="1"/>
    <col min="6" max="6" width="6" bestFit="1" customWidth="1"/>
    <col min="7" max="7" width="5.21875" bestFit="1" customWidth="1"/>
    <col min="8" max="8" width="10.77734375" bestFit="1" customWidth="1"/>
    <col min="9" max="9" width="20.109375" customWidth="1"/>
    <col min="10" max="10" width="23.33203125" customWidth="1"/>
    <col min="11" max="11" width="15.21875" customWidth="1"/>
    <col min="12" max="12" width="15.88671875" bestFit="1" customWidth="1"/>
    <col min="13" max="13" width="25.44140625" customWidth="1"/>
    <col min="14" max="15" width="21.88671875" bestFit="1" customWidth="1"/>
    <col min="16" max="16" width="20.109375" customWidth="1"/>
    <col min="18" max="18" width="7.44140625" customWidth="1"/>
    <col min="19" max="19" width="6" customWidth="1"/>
  </cols>
  <sheetData>
    <row r="1" spans="1:19" x14ac:dyDescent="0.3">
      <c r="A1" s="82" t="s">
        <v>330</v>
      </c>
      <c r="B1" s="83"/>
      <c r="C1" s="83"/>
      <c r="D1" s="83"/>
      <c r="E1" s="83"/>
      <c r="F1" s="83"/>
      <c r="G1" s="83"/>
      <c r="H1" s="83"/>
      <c r="I1" s="83"/>
      <c r="K1" s="84" t="s">
        <v>332</v>
      </c>
      <c r="L1" s="84"/>
      <c r="M1" s="84"/>
      <c r="N1" s="84"/>
      <c r="O1" s="84"/>
      <c r="P1" s="84"/>
      <c r="Q1" s="84"/>
      <c r="R1" s="84"/>
      <c r="S1" s="84"/>
    </row>
    <row r="2" spans="1:19" x14ac:dyDescent="0.3">
      <c r="A2" s="83"/>
      <c r="B2" s="83"/>
      <c r="C2" s="83"/>
      <c r="D2" s="83"/>
      <c r="E2" s="83"/>
      <c r="F2" s="83"/>
      <c r="G2" s="83"/>
      <c r="H2" s="83"/>
      <c r="I2" s="83"/>
      <c r="K2" s="84"/>
      <c r="L2" s="84"/>
      <c r="M2" s="84"/>
      <c r="N2" s="84"/>
      <c r="O2" s="84"/>
      <c r="P2" s="84"/>
      <c r="Q2" s="84"/>
      <c r="R2" s="84"/>
      <c r="S2" s="84"/>
    </row>
    <row r="4" spans="1:19" x14ac:dyDescent="0.3">
      <c r="B4" s="11" t="s">
        <v>323</v>
      </c>
      <c r="C4" s="11" t="s">
        <v>324</v>
      </c>
      <c r="M4" s="11" t="s">
        <v>329</v>
      </c>
      <c r="N4" t="s">
        <v>328</v>
      </c>
    </row>
    <row r="5" spans="1:19" x14ac:dyDescent="0.3">
      <c r="B5" s="11" t="s">
        <v>329</v>
      </c>
      <c r="C5" s="6" t="s">
        <v>216</v>
      </c>
      <c r="D5" s="6" t="s">
        <v>198</v>
      </c>
      <c r="E5" s="6" t="s">
        <v>209</v>
      </c>
      <c r="F5" s="6" t="s">
        <v>204</v>
      </c>
      <c r="G5" s="6" t="s">
        <v>201</v>
      </c>
      <c r="H5" s="6" t="s">
        <v>322</v>
      </c>
      <c r="M5" s="70" t="s">
        <v>43</v>
      </c>
      <c r="N5" s="71">
        <v>4.2</v>
      </c>
    </row>
    <row r="6" spans="1:19" x14ac:dyDescent="0.3">
      <c r="B6" s="12" t="s">
        <v>14</v>
      </c>
      <c r="C6" s="24">
        <v>464</v>
      </c>
      <c r="D6" s="24">
        <v>6522</v>
      </c>
      <c r="E6" s="24">
        <v>788</v>
      </c>
      <c r="F6" s="24">
        <v>2131</v>
      </c>
      <c r="G6" s="24">
        <v>586</v>
      </c>
      <c r="H6" s="24">
        <v>10491</v>
      </c>
      <c r="M6" s="70" t="s">
        <v>21</v>
      </c>
      <c r="N6" s="71">
        <v>4.25</v>
      </c>
    </row>
    <row r="7" spans="1:19" x14ac:dyDescent="0.3">
      <c r="B7" s="12" t="s">
        <v>48</v>
      </c>
      <c r="C7" s="24">
        <v>350</v>
      </c>
      <c r="D7" s="24">
        <v>1722</v>
      </c>
      <c r="E7" s="24">
        <v>1131</v>
      </c>
      <c r="F7" s="24">
        <v>4135</v>
      </c>
      <c r="G7" s="24">
        <v>1021</v>
      </c>
      <c r="H7" s="24">
        <v>8359</v>
      </c>
      <c r="M7" s="70" t="s">
        <v>14</v>
      </c>
      <c r="N7" s="71">
        <v>3.625</v>
      </c>
    </row>
    <row r="8" spans="1:19" x14ac:dyDescent="0.3">
      <c r="B8" s="12" t="s">
        <v>26</v>
      </c>
      <c r="C8" s="24">
        <v>423</v>
      </c>
      <c r="D8" s="24">
        <v>3938</v>
      </c>
      <c r="E8" s="24">
        <v>1032</v>
      </c>
      <c r="F8" s="24">
        <v>1881</v>
      </c>
      <c r="G8" s="24">
        <v>43</v>
      </c>
      <c r="H8" s="24">
        <v>7317</v>
      </c>
      <c r="M8" s="70" t="s">
        <v>26</v>
      </c>
      <c r="N8" s="71">
        <v>3.3333333333333335</v>
      </c>
    </row>
    <row r="9" spans="1:19" x14ac:dyDescent="0.3">
      <c r="B9" s="12" t="s">
        <v>43</v>
      </c>
      <c r="C9" s="24">
        <v>84</v>
      </c>
      <c r="D9" s="24">
        <v>2662</v>
      </c>
      <c r="E9" s="24">
        <v>210</v>
      </c>
      <c r="F9" s="24">
        <v>2063</v>
      </c>
      <c r="G9" s="24">
        <v>437</v>
      </c>
      <c r="H9" s="24">
        <v>5456</v>
      </c>
      <c r="M9" s="70" t="s">
        <v>48</v>
      </c>
      <c r="N9" s="71">
        <v>3.4285714285714284</v>
      </c>
    </row>
    <row r="10" spans="1:19" x14ac:dyDescent="0.3">
      <c r="B10" s="12" t="s">
        <v>21</v>
      </c>
      <c r="C10" s="24">
        <v>394</v>
      </c>
      <c r="D10" s="24">
        <v>365</v>
      </c>
      <c r="E10" s="24">
        <v>711</v>
      </c>
      <c r="F10" s="24">
        <v>741</v>
      </c>
      <c r="G10" s="24">
        <v>1424</v>
      </c>
      <c r="H10" s="24">
        <v>3635</v>
      </c>
      <c r="M10" s="12" t="s">
        <v>322</v>
      </c>
      <c r="N10" s="13">
        <v>3.7647058823529411</v>
      </c>
    </row>
    <row r="11" spans="1:19" x14ac:dyDescent="0.3">
      <c r="B11" s="12" t="s">
        <v>322</v>
      </c>
      <c r="C11" s="24">
        <v>1715</v>
      </c>
      <c r="D11" s="24">
        <v>15209</v>
      </c>
      <c r="E11" s="24">
        <v>3872</v>
      </c>
      <c r="F11" s="24">
        <v>10951</v>
      </c>
      <c r="G11" s="24">
        <v>3511</v>
      </c>
      <c r="H11" s="24">
        <v>35258</v>
      </c>
    </row>
    <row r="13" spans="1:19" ht="14.4" customHeight="1" x14ac:dyDescent="0.5">
      <c r="A13" s="63"/>
      <c r="I13" s="63"/>
    </row>
    <row r="14" spans="1:19" ht="14.4" customHeight="1" x14ac:dyDescent="0.5">
      <c r="A14" s="63"/>
      <c r="I14" s="63"/>
    </row>
    <row r="17" spans="1:16" x14ac:dyDescent="0.3">
      <c r="A17" s="84" t="s">
        <v>331</v>
      </c>
      <c r="B17" s="84"/>
      <c r="C17" s="84"/>
      <c r="D17" s="84"/>
      <c r="E17" s="84"/>
      <c r="F17" s="84"/>
      <c r="G17" s="84"/>
      <c r="H17" s="84"/>
      <c r="I17" s="84"/>
      <c r="K17" s="84" t="s">
        <v>342</v>
      </c>
      <c r="L17" s="84"/>
      <c r="M17" s="84"/>
      <c r="N17" s="84"/>
      <c r="O17" s="84"/>
      <c r="P17" s="84"/>
    </row>
    <row r="18" spans="1:16" x14ac:dyDescent="0.3">
      <c r="A18" s="84"/>
      <c r="B18" s="84"/>
      <c r="C18" s="84"/>
      <c r="D18" s="84"/>
      <c r="E18" s="84"/>
      <c r="F18" s="84"/>
      <c r="G18" s="84"/>
      <c r="H18" s="84"/>
      <c r="I18" s="84"/>
      <c r="K18" s="84"/>
      <c r="L18" s="84"/>
      <c r="M18" s="84"/>
      <c r="N18" s="84"/>
      <c r="O18" s="84"/>
      <c r="P18" s="84"/>
    </row>
    <row r="21" spans="1:16" x14ac:dyDescent="0.3">
      <c r="B21" s="11" t="s">
        <v>326</v>
      </c>
      <c r="C21" s="11" t="s">
        <v>324</v>
      </c>
      <c r="L21" s="11" t="s">
        <v>329</v>
      </c>
      <c r="M21" t="s">
        <v>340</v>
      </c>
      <c r="N21" t="s">
        <v>341</v>
      </c>
    </row>
    <row r="22" spans="1:16" x14ac:dyDescent="0.3">
      <c r="B22" s="11" t="s">
        <v>9</v>
      </c>
      <c r="C22" t="s">
        <v>43</v>
      </c>
      <c r="D22" t="s">
        <v>21</v>
      </c>
      <c r="E22" t="s">
        <v>14</v>
      </c>
      <c r="F22" t="s">
        <v>26</v>
      </c>
      <c r="G22" t="s">
        <v>48</v>
      </c>
      <c r="H22" t="s">
        <v>322</v>
      </c>
      <c r="L22" s="70" t="s">
        <v>43</v>
      </c>
      <c r="M22" s="71">
        <v>14</v>
      </c>
      <c r="N22" s="71">
        <v>14</v>
      </c>
    </row>
    <row r="23" spans="1:16" x14ac:dyDescent="0.3">
      <c r="B23" s="70" t="s">
        <v>16</v>
      </c>
      <c r="C23" s="71">
        <v>5</v>
      </c>
      <c r="D23" s="71">
        <v>3</v>
      </c>
      <c r="E23" s="71">
        <v>10</v>
      </c>
      <c r="F23" s="71">
        <v>4</v>
      </c>
      <c r="G23" s="71">
        <v>8</v>
      </c>
      <c r="H23" s="71">
        <v>30</v>
      </c>
      <c r="L23" s="70" t="s">
        <v>21</v>
      </c>
      <c r="M23" s="71">
        <v>18</v>
      </c>
      <c r="N23" s="71">
        <v>18</v>
      </c>
    </row>
    <row r="24" spans="1:16" x14ac:dyDescent="0.3">
      <c r="B24" s="70" t="s">
        <v>23</v>
      </c>
      <c r="C24" s="71">
        <v>5</v>
      </c>
      <c r="D24" s="71">
        <v>8</v>
      </c>
      <c r="E24" s="71">
        <v>8</v>
      </c>
      <c r="F24" s="71">
        <v>6</v>
      </c>
      <c r="G24" s="71">
        <v>7</v>
      </c>
      <c r="H24" s="71">
        <v>34</v>
      </c>
      <c r="L24" s="70" t="s">
        <v>14</v>
      </c>
      <c r="M24" s="71">
        <v>25</v>
      </c>
      <c r="N24" s="71">
        <v>25</v>
      </c>
    </row>
    <row r="25" spans="1:16" x14ac:dyDescent="0.3">
      <c r="B25" s="70" t="s">
        <v>27</v>
      </c>
      <c r="C25" s="71">
        <v>4</v>
      </c>
      <c r="D25" s="71">
        <v>7</v>
      </c>
      <c r="E25" s="71">
        <v>7</v>
      </c>
      <c r="F25" s="71">
        <v>10</v>
      </c>
      <c r="G25" s="71">
        <v>8</v>
      </c>
      <c r="H25" s="71">
        <v>36</v>
      </c>
      <c r="L25" s="70" t="s">
        <v>26</v>
      </c>
      <c r="M25" s="71">
        <v>20</v>
      </c>
      <c r="N25" s="71">
        <v>20</v>
      </c>
    </row>
    <row r="26" spans="1:16" x14ac:dyDescent="0.3">
      <c r="B26" s="12" t="s">
        <v>322</v>
      </c>
      <c r="C26" s="13">
        <v>14</v>
      </c>
      <c r="D26" s="13">
        <v>18</v>
      </c>
      <c r="E26" s="13">
        <v>25</v>
      </c>
      <c r="F26" s="13">
        <v>20</v>
      </c>
      <c r="G26" s="13">
        <v>23</v>
      </c>
      <c r="H26" s="13">
        <v>100</v>
      </c>
      <c r="L26" s="70" t="s">
        <v>48</v>
      </c>
      <c r="M26" s="71">
        <v>23</v>
      </c>
      <c r="N26" s="71">
        <v>23</v>
      </c>
    </row>
    <row r="27" spans="1:16" x14ac:dyDescent="0.3">
      <c r="L27" s="12" t="s">
        <v>322</v>
      </c>
      <c r="M27" s="13">
        <v>100</v>
      </c>
      <c r="N27" s="13">
        <v>100</v>
      </c>
    </row>
    <row r="32" spans="1:16" x14ac:dyDescent="0.3">
      <c r="A32" s="84" t="s">
        <v>356</v>
      </c>
      <c r="B32" s="84"/>
      <c r="C32" s="84"/>
      <c r="D32" s="84"/>
      <c r="E32" s="84"/>
      <c r="F32" s="84"/>
      <c r="G32" s="84"/>
      <c r="H32" s="84"/>
      <c r="I32" s="84"/>
      <c r="K32" s="84" t="s">
        <v>358</v>
      </c>
      <c r="L32" s="83"/>
      <c r="M32" s="83"/>
      <c r="N32" s="83"/>
      <c r="O32" s="83"/>
      <c r="P32" s="83"/>
    </row>
    <row r="33" spans="1:16" x14ac:dyDescent="0.3">
      <c r="A33" s="84"/>
      <c r="B33" s="84"/>
      <c r="C33" s="84"/>
      <c r="D33" s="84"/>
      <c r="E33" s="84"/>
      <c r="F33" s="84"/>
      <c r="G33" s="84"/>
      <c r="H33" s="84"/>
      <c r="I33" s="84"/>
      <c r="K33" s="83"/>
      <c r="L33" s="83"/>
      <c r="M33" s="83"/>
      <c r="N33" s="83"/>
      <c r="O33" s="83"/>
      <c r="P33" s="83"/>
    </row>
    <row r="36" spans="1:16" x14ac:dyDescent="0.3">
      <c r="B36" s="11" t="s">
        <v>343</v>
      </c>
      <c r="C36" t="s">
        <v>323</v>
      </c>
      <c r="M36" s="11" t="s">
        <v>343</v>
      </c>
      <c r="N36" t="s">
        <v>357</v>
      </c>
    </row>
    <row r="37" spans="1:16" x14ac:dyDescent="0.3">
      <c r="B37" s="70" t="s">
        <v>344</v>
      </c>
      <c r="C37" s="71">
        <v>1099</v>
      </c>
      <c r="M37" s="70" t="s">
        <v>216</v>
      </c>
      <c r="N37" s="71">
        <v>486</v>
      </c>
    </row>
    <row r="38" spans="1:16" x14ac:dyDescent="0.3">
      <c r="B38" s="70" t="s">
        <v>345</v>
      </c>
      <c r="C38" s="71">
        <v>3712</v>
      </c>
      <c r="M38" s="70" t="s">
        <v>198</v>
      </c>
      <c r="N38" s="71">
        <v>5088</v>
      </c>
    </row>
    <row r="39" spans="1:16" x14ac:dyDescent="0.3">
      <c r="B39" s="70" t="s">
        <v>346</v>
      </c>
      <c r="C39" s="71">
        <v>905</v>
      </c>
      <c r="M39" s="70" t="s">
        <v>209</v>
      </c>
      <c r="N39" s="71">
        <v>1423</v>
      </c>
    </row>
    <row r="40" spans="1:16" x14ac:dyDescent="0.3">
      <c r="B40" s="70" t="s">
        <v>347</v>
      </c>
      <c r="C40" s="71">
        <v>2637</v>
      </c>
      <c r="M40" s="70" t="s">
        <v>204</v>
      </c>
      <c r="N40" s="71">
        <v>3028</v>
      </c>
    </row>
    <row r="41" spans="1:16" x14ac:dyDescent="0.3">
      <c r="B41" s="70" t="s">
        <v>348</v>
      </c>
      <c r="C41" s="71">
        <v>4940</v>
      </c>
      <c r="M41" s="70" t="s">
        <v>201</v>
      </c>
      <c r="N41" s="71">
        <v>1158</v>
      </c>
    </row>
    <row r="42" spans="1:16" x14ac:dyDescent="0.3">
      <c r="B42" s="70" t="s">
        <v>349</v>
      </c>
      <c r="C42" s="71">
        <v>2599</v>
      </c>
      <c r="M42" s="12" t="s">
        <v>322</v>
      </c>
      <c r="N42" s="13">
        <v>11183</v>
      </c>
    </row>
    <row r="43" spans="1:16" x14ac:dyDescent="0.3">
      <c r="B43" s="70" t="s">
        <v>350</v>
      </c>
      <c r="C43" s="71">
        <v>3315</v>
      </c>
    </row>
    <row r="44" spans="1:16" x14ac:dyDescent="0.3">
      <c r="B44" s="70" t="s">
        <v>351</v>
      </c>
      <c r="C44" s="71">
        <v>782</v>
      </c>
    </row>
    <row r="45" spans="1:16" x14ac:dyDescent="0.3">
      <c r="B45" s="70" t="s">
        <v>352</v>
      </c>
      <c r="C45" s="71">
        <v>1570</v>
      </c>
    </row>
    <row r="46" spans="1:16" x14ac:dyDescent="0.3">
      <c r="B46" s="70" t="s">
        <v>353</v>
      </c>
      <c r="C46" s="71">
        <v>2920</v>
      </c>
    </row>
    <row r="47" spans="1:16" x14ac:dyDescent="0.3">
      <c r="B47" s="70" t="s">
        <v>354</v>
      </c>
      <c r="C47" s="71">
        <v>6312</v>
      </c>
    </row>
    <row r="48" spans="1:16" x14ac:dyDescent="0.3">
      <c r="B48" s="70" t="s">
        <v>355</v>
      </c>
      <c r="C48" s="71">
        <v>4467</v>
      </c>
    </row>
    <row r="49" spans="2:11" x14ac:dyDescent="0.3">
      <c r="B49" s="12" t="s">
        <v>322</v>
      </c>
      <c r="C49" s="13">
        <v>35258</v>
      </c>
    </row>
    <row r="51" spans="2:11" x14ac:dyDescent="0.3">
      <c r="J51" s="11" t="s">
        <v>343</v>
      </c>
      <c r="K51" t="s">
        <v>326</v>
      </c>
    </row>
    <row r="52" spans="2:11" x14ac:dyDescent="0.3">
      <c r="J52" s="12" t="s">
        <v>361</v>
      </c>
      <c r="K52" s="13">
        <v>66</v>
      </c>
    </row>
    <row r="53" spans="2:11" x14ac:dyDescent="0.3">
      <c r="J53" s="12" t="s">
        <v>360</v>
      </c>
      <c r="K53" s="13">
        <v>11</v>
      </c>
    </row>
    <row r="54" spans="2:11" x14ac:dyDescent="0.3">
      <c r="J54" s="12" t="s">
        <v>362</v>
      </c>
      <c r="K54" s="13">
        <v>23</v>
      </c>
    </row>
    <row r="55" spans="2:11" x14ac:dyDescent="0.3">
      <c r="J55" s="12" t="s">
        <v>322</v>
      </c>
      <c r="K55" s="13">
        <v>100</v>
      </c>
    </row>
  </sheetData>
  <mergeCells count="6">
    <mergeCell ref="A1:I2"/>
    <mergeCell ref="A17:I18"/>
    <mergeCell ref="K1:S2"/>
    <mergeCell ref="K17:P18"/>
    <mergeCell ref="A32:I33"/>
    <mergeCell ref="K32:P33"/>
  </mergeCells>
  <conditionalFormatting sqref="C5:H5">
    <cfRule type="dataBar" priority="2">
      <dataBar>
        <cfvo type="min"/>
        <cfvo type="max"/>
        <color rgb="FFFF555A"/>
      </dataBar>
      <extLst>
        <ext xmlns:x14="http://schemas.microsoft.com/office/spreadsheetml/2009/9/main" uri="{B025F937-C7B1-47D3-B67F-A62EFF666E3E}">
          <x14:id>{DF04875B-2B32-4B54-8EAC-195DACE82BD1}</x14:id>
        </ext>
      </extLst>
    </cfRule>
  </conditionalFormatting>
  <conditionalFormatting pivot="1" sqref="C6:H11">
    <cfRule type="dataBar" priority="1">
      <dataBar>
        <cfvo type="min"/>
        <cfvo type="max"/>
        <color rgb="FFFF555A"/>
      </dataBar>
      <extLst>
        <ext xmlns:x14="http://schemas.microsoft.com/office/spreadsheetml/2009/9/main" uri="{B025F937-C7B1-47D3-B67F-A62EFF666E3E}">
          <x14:id>{9B688F51-BAE1-4396-AAA4-F148779FF563}</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DF04875B-2B32-4B54-8EAC-195DACE82BD1}">
            <x14:dataBar minLength="0" maxLength="100" border="1" negativeBarBorderColorSameAsPositive="0">
              <x14:cfvo type="autoMin"/>
              <x14:cfvo type="autoMax"/>
              <x14:borderColor rgb="FFFF555A"/>
              <x14:negativeFillColor rgb="FFFF0000"/>
              <x14:negativeBorderColor rgb="FFFF0000"/>
              <x14:axisColor rgb="FF000000"/>
            </x14:dataBar>
          </x14:cfRule>
          <xm:sqref>C5:H5</xm:sqref>
        </x14:conditionalFormatting>
        <x14:conditionalFormatting xmlns:xm="http://schemas.microsoft.com/office/excel/2006/main" pivot="1">
          <x14:cfRule type="dataBar" id="{9B688F51-BAE1-4396-AAA4-F148779FF563}">
            <x14:dataBar minLength="0" maxLength="100" border="1" negativeBarBorderColorSameAsPositive="0">
              <x14:cfvo type="autoMin"/>
              <x14:cfvo type="autoMax"/>
              <x14:borderColor rgb="FFFF555A"/>
              <x14:negativeFillColor rgb="FFFF0000"/>
              <x14:negativeBorderColor rgb="FFFF0000"/>
              <x14:axisColor rgb="FF000000"/>
            </x14:dataBar>
          </x14:cfRule>
          <xm:sqref>C6:H11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00"/>
  <sheetViews>
    <sheetView zoomScaleNormal="100" workbookViewId="0">
      <pane ySplit="1" topLeftCell="A2" activePane="bottomLeft" state="frozen"/>
      <selection pane="bottomLeft"/>
    </sheetView>
  </sheetViews>
  <sheetFormatPr defaultColWidth="14.44140625" defaultRowHeight="15" customHeight="1" x14ac:dyDescent="0.3"/>
  <cols>
    <col min="1" max="1" width="11.6640625" style="6" customWidth="1"/>
    <col min="2" max="2" width="15" style="6" customWidth="1"/>
    <col min="3" max="3" width="13.6640625" style="6" customWidth="1"/>
    <col min="4" max="4" width="10.33203125" style="6" customWidth="1"/>
    <col min="5" max="5" width="17.5546875" style="9" customWidth="1"/>
    <col min="6" max="6" width="12.109375" style="9" customWidth="1"/>
    <col min="7" max="7" width="14.44140625" style="9" customWidth="1"/>
    <col min="8" max="8" width="19.88671875" hidden="1" customWidth="1"/>
    <col min="9" max="9" width="17.6640625" hidden="1" customWidth="1"/>
    <col min="10" max="10" width="21" hidden="1" customWidth="1"/>
    <col min="11" max="13" width="8.6640625" hidden="1" customWidth="1"/>
    <col min="14" max="14" width="12.88671875" customWidth="1"/>
    <col min="15" max="16" width="8.6640625" hidden="1" customWidth="1"/>
    <col min="17" max="17" width="5" hidden="1" customWidth="1"/>
    <col min="18" max="18" width="14.88671875" style="7" customWidth="1"/>
    <col min="19" max="21" width="8.6640625" hidden="1" customWidth="1"/>
    <col min="22" max="22" width="13.44140625" style="6" customWidth="1"/>
    <col min="23" max="23" width="13.88671875" style="6" customWidth="1"/>
    <col min="24" max="24" width="16.44140625" style="6" customWidth="1"/>
    <col min="25" max="25" width="16" style="6" customWidth="1"/>
    <col min="26" max="26" width="20.21875" style="6" customWidth="1"/>
    <col min="27" max="27" width="19.5546875" style="6" customWidth="1"/>
    <col min="28" max="28" width="17.33203125" style="6" customWidth="1"/>
    <col min="29" max="29" width="20.44140625" style="6" customWidth="1"/>
    <col min="30" max="30" width="17.33203125" customWidth="1"/>
    <col min="31" max="31" width="16.21875" customWidth="1"/>
    <col min="32" max="32" width="21" customWidth="1"/>
    <col min="33" max="33" width="19.21875" style="6" customWidth="1"/>
    <col min="34" max="34" width="17" style="6" customWidth="1"/>
  </cols>
  <sheetData>
    <row r="1" spans="1:34" ht="18" customHeight="1" x14ac:dyDescent="0.3">
      <c r="A1" s="64" t="s">
        <v>360</v>
      </c>
      <c r="B1" s="27" t="s">
        <v>2</v>
      </c>
      <c r="C1" s="27" t="s">
        <v>3</v>
      </c>
      <c r="D1" s="27" t="s">
        <v>4</v>
      </c>
      <c r="E1" s="28" t="s">
        <v>5</v>
      </c>
      <c r="F1" s="28" t="s">
        <v>6</v>
      </c>
      <c r="G1" s="28" t="s">
        <v>7</v>
      </c>
      <c r="H1" s="29" t="s">
        <v>8</v>
      </c>
      <c r="I1" s="29" t="s">
        <v>9</v>
      </c>
      <c r="J1" s="29" t="s">
        <v>10</v>
      </c>
      <c r="K1" s="30" t="s">
        <v>0</v>
      </c>
      <c r="L1" s="31" t="s">
        <v>315</v>
      </c>
      <c r="M1" s="31" t="s">
        <v>316</v>
      </c>
      <c r="N1" s="34" t="s">
        <v>335</v>
      </c>
      <c r="O1" s="32" t="s">
        <v>1</v>
      </c>
      <c r="P1" s="32" t="s">
        <v>317</v>
      </c>
      <c r="Q1" s="32" t="s">
        <v>318</v>
      </c>
      <c r="R1" s="33" t="s">
        <v>336</v>
      </c>
      <c r="S1" s="32" t="s">
        <v>319</v>
      </c>
      <c r="T1" s="32" t="s">
        <v>320</v>
      </c>
      <c r="U1" s="32" t="s">
        <v>321</v>
      </c>
      <c r="V1" s="34" t="s">
        <v>309</v>
      </c>
      <c r="W1" s="34" t="s">
        <v>310</v>
      </c>
      <c r="X1" s="34" t="s">
        <v>311</v>
      </c>
      <c r="Y1" s="34" t="s">
        <v>312</v>
      </c>
      <c r="Z1" s="34" t="s">
        <v>313</v>
      </c>
      <c r="AA1" s="34" t="s">
        <v>337</v>
      </c>
      <c r="AB1" s="34" t="s">
        <v>338</v>
      </c>
      <c r="AC1" s="34" t="s">
        <v>339</v>
      </c>
      <c r="AD1" s="34" t="s">
        <v>314</v>
      </c>
      <c r="AE1" s="34" t="s">
        <v>325</v>
      </c>
      <c r="AF1" s="35" t="s">
        <v>327</v>
      </c>
      <c r="AG1" s="62" t="s">
        <v>334</v>
      </c>
      <c r="AH1" s="62" t="s">
        <v>333</v>
      </c>
    </row>
    <row r="2" spans="1:34" ht="18" customHeight="1" x14ac:dyDescent="0.3">
      <c r="A2" s="65" t="s">
        <v>11</v>
      </c>
      <c r="B2" s="36" t="s">
        <v>12</v>
      </c>
      <c r="C2" s="36" t="s">
        <v>13</v>
      </c>
      <c r="D2" s="36" t="s">
        <v>14</v>
      </c>
      <c r="E2" s="37">
        <v>44</v>
      </c>
      <c r="F2" s="37">
        <v>1</v>
      </c>
      <c r="G2" s="38">
        <v>44</v>
      </c>
      <c r="H2" s="39" t="s">
        <v>15</v>
      </c>
      <c r="I2" s="39" t="s">
        <v>16</v>
      </c>
      <c r="J2" s="39" t="s">
        <v>17</v>
      </c>
      <c r="K2" s="40">
        <v>12</v>
      </c>
      <c r="L2" s="41">
        <v>31</v>
      </c>
      <c r="M2" s="41">
        <v>2023</v>
      </c>
      <c r="N2" s="42">
        <f>DATE(M2,K2,L2)</f>
        <v>45291</v>
      </c>
      <c r="O2" s="41"/>
      <c r="P2" s="41"/>
      <c r="Q2" s="41"/>
      <c r="R2" s="42" t="str">
        <f>IFERROR(DATE(Q2,O2,P2)," ")</f>
        <v xml:space="preserve"> </v>
      </c>
      <c r="S2" s="41">
        <v>1</v>
      </c>
      <c r="T2" s="41">
        <v>2</v>
      </c>
      <c r="U2" s="41">
        <v>2024</v>
      </c>
      <c r="V2" s="42">
        <f>IFERROR(DATE(U2,S2,T2)," ")</f>
        <v>45293</v>
      </c>
      <c r="W2" s="43" t="str">
        <f>IF(R2&lt;&gt;" ",R2-N2," ")</f>
        <v xml:space="preserve"> </v>
      </c>
      <c r="X2" s="43" t="str">
        <f>_xlfn.XLOOKUP(C2,ProductMaster!A:A,ProductMaster!B:B)</f>
        <v>Lamp</v>
      </c>
      <c r="Y2" s="43" t="str">
        <f>IF(AND(AB2="Cancelled", NOT(ISBLANK(V2))), "Cancelled", "Active")</f>
        <v>Cancelled</v>
      </c>
      <c r="Z2" s="43">
        <f t="shared" ref="Z2:Z33" si="0">IF(I2="delivered",G2,0)</f>
        <v>0</v>
      </c>
      <c r="AA2" s="43" t="str">
        <f>TRIM(H2)</f>
        <v>Apple Pay</v>
      </c>
      <c r="AB2" s="43" t="str">
        <f>TRIM(I2)</f>
        <v>Cancelled</v>
      </c>
      <c r="AC2" s="43" t="str">
        <f>TRIM(J2)</f>
        <v>DHL</v>
      </c>
      <c r="AD2" s="59" t="str">
        <f>VLOOKUP(C2, ProductMaster!A:C, 3, FALSE)</f>
        <v>Home</v>
      </c>
      <c r="AE2" s="43" t="str">
        <f>VLOOKUP(AmazonSales!$B2,Table3[], 2,FALSE)</f>
        <v>Zoe Mitchell</v>
      </c>
      <c r="AF2" s="26" t="str">
        <f>IFERROR(IF(R2-N2&lt;=2,"fast","slow"),"cancelled")</f>
        <v>cancelled</v>
      </c>
      <c r="AG2" s="6">
        <f>IF(AB2="cancelled",1,0)</f>
        <v>1</v>
      </c>
      <c r="AH2" s="6">
        <f>AG2/F2</f>
        <v>1</v>
      </c>
    </row>
    <row r="3" spans="1:34" ht="18" customHeight="1" x14ac:dyDescent="0.3">
      <c r="A3" s="66" t="s">
        <v>18</v>
      </c>
      <c r="B3" s="44" t="s">
        <v>19</v>
      </c>
      <c r="C3" s="44" t="s">
        <v>20</v>
      </c>
      <c r="D3" s="44" t="s">
        <v>21</v>
      </c>
      <c r="E3" s="45">
        <v>96</v>
      </c>
      <c r="F3" s="45">
        <v>4</v>
      </c>
      <c r="G3" s="46">
        <v>384</v>
      </c>
      <c r="H3" s="47" t="s">
        <v>22</v>
      </c>
      <c r="I3" s="47" t="s">
        <v>23</v>
      </c>
      <c r="J3" s="47" t="s">
        <v>17</v>
      </c>
      <c r="K3" s="48">
        <v>2</v>
      </c>
      <c r="L3" s="49">
        <v>22</v>
      </c>
      <c r="M3" s="49">
        <v>2023</v>
      </c>
      <c r="N3" s="50">
        <f t="shared" ref="N3:N66" si="1">DATE(M3,K3,L3)</f>
        <v>44979</v>
      </c>
      <c r="O3" s="49">
        <v>2</v>
      </c>
      <c r="P3" s="49">
        <v>24</v>
      </c>
      <c r="Q3" s="49">
        <v>2023</v>
      </c>
      <c r="R3" s="50">
        <f t="shared" ref="R3:R66" si="2">IFERROR(DATE(Q3,O3,P3)," ")</f>
        <v>44981</v>
      </c>
      <c r="S3" s="49"/>
      <c r="T3" s="49"/>
      <c r="U3" s="49"/>
      <c r="V3" s="50" t="str">
        <f t="shared" ref="V3:V66" si="3">IFERROR(DATE(U3,S3,T3)," ")</f>
        <v xml:space="preserve"> </v>
      </c>
      <c r="W3" s="51">
        <f>IF(R3&lt;&gt;" ",R3-N3," ")</f>
        <v>2</v>
      </c>
      <c r="X3" s="51" t="str">
        <f>_xlfn.XLOOKUP(C3,ProductMaster!A:A,ProductMaster!B:B)</f>
        <v>Doll House</v>
      </c>
      <c r="Y3" s="51" t="str">
        <f t="shared" ref="Y3:Y66" si="4">IF(AND(AB3="Cancelled", NOT(ISBLANK(V3))), "Cancelled", "Active")</f>
        <v>Active</v>
      </c>
      <c r="Z3" s="51">
        <f t="shared" si="0"/>
        <v>384</v>
      </c>
      <c r="AA3" s="51" t="str">
        <f t="shared" ref="AA3:AA34" si="5">TRIM(H3)</f>
        <v>Credit Card</v>
      </c>
      <c r="AB3" s="51" t="str">
        <f t="shared" ref="AB3:AB66" si="6">TRIM(I3)</f>
        <v>Delivered</v>
      </c>
      <c r="AC3" s="51" t="str">
        <f t="shared" ref="AC3:AC66" si="7">TRIM(J3)</f>
        <v>DHL</v>
      </c>
      <c r="AD3" s="60" t="str">
        <f>VLOOKUP(C3, ProductMaster!A:C, 3, FALSE)</f>
        <v>Toys</v>
      </c>
      <c r="AE3" s="51" t="str">
        <f>VLOOKUP(AmazonSales!$B3,Table3[], 2,FALSE)</f>
        <v>Ava White</v>
      </c>
      <c r="AF3" s="26" t="str">
        <f t="shared" ref="AF3:AF66" si="8">IFERROR(IF(R3-N3&lt;=2,"fast","slow"),"cancelled")</f>
        <v>fast</v>
      </c>
      <c r="AG3" s="6">
        <f t="shared" ref="AG3:AG66" si="9">IF(AB3="cancelled",1,0)</f>
        <v>0</v>
      </c>
      <c r="AH3" s="6">
        <f t="shared" ref="AH3:AH66" si="10">AG3/F3</f>
        <v>0</v>
      </c>
    </row>
    <row r="4" spans="1:34" ht="18" customHeight="1" x14ac:dyDescent="0.3">
      <c r="A4" s="65" t="s">
        <v>24</v>
      </c>
      <c r="B4" s="36" t="s">
        <v>12</v>
      </c>
      <c r="C4" s="36" t="s">
        <v>25</v>
      </c>
      <c r="D4" s="36" t="s">
        <v>26</v>
      </c>
      <c r="E4" s="37">
        <v>194</v>
      </c>
      <c r="F4" s="37">
        <v>4</v>
      </c>
      <c r="G4" s="38">
        <v>776</v>
      </c>
      <c r="H4" s="39" t="s">
        <v>22</v>
      </c>
      <c r="I4" s="39" t="s">
        <v>27</v>
      </c>
      <c r="J4" s="39" t="s">
        <v>28</v>
      </c>
      <c r="K4" s="40">
        <v>10</v>
      </c>
      <c r="L4" s="41">
        <v>11</v>
      </c>
      <c r="M4" s="41">
        <v>2023</v>
      </c>
      <c r="N4" s="42">
        <f t="shared" si="1"/>
        <v>45210</v>
      </c>
      <c r="O4" s="41"/>
      <c r="P4" s="41"/>
      <c r="Q4" s="41"/>
      <c r="R4" s="42" t="str">
        <f t="shared" si="2"/>
        <v xml:space="preserve"> </v>
      </c>
      <c r="S4" s="41"/>
      <c r="T4" s="41"/>
      <c r="U4" s="41"/>
      <c r="V4" s="42" t="str">
        <f t="shared" si="3"/>
        <v xml:space="preserve"> </v>
      </c>
      <c r="W4" s="43" t="str">
        <f t="shared" ref="W4:W66" si="11">IF(R4&lt;&gt;" ",R4-N4," ")</f>
        <v xml:space="preserve"> </v>
      </c>
      <c r="X4" s="43" t="str">
        <f>_xlfn.XLOOKUP(C4,ProductMaster!A:A,ProductMaster!B:B)</f>
        <v>Vacuum Cleaner</v>
      </c>
      <c r="Y4" s="43" t="str">
        <f t="shared" si="4"/>
        <v>Active</v>
      </c>
      <c r="Z4" s="43">
        <f t="shared" si="0"/>
        <v>0</v>
      </c>
      <c r="AA4" s="43" t="str">
        <f t="shared" si="5"/>
        <v>Credit Card</v>
      </c>
      <c r="AB4" s="43" t="str">
        <f t="shared" si="6"/>
        <v>In Transit</v>
      </c>
      <c r="AC4" s="43" t="str">
        <f t="shared" si="7"/>
        <v>USPS</v>
      </c>
      <c r="AD4" s="59" t="str">
        <f>VLOOKUP(C4, ProductMaster!A:C, 3, FALSE)</f>
        <v>Home</v>
      </c>
      <c r="AE4" s="43" t="str">
        <f>VLOOKUP(AmazonSales!$B4,Table3[], 2,FALSE)</f>
        <v>Zoe Mitchell</v>
      </c>
      <c r="AF4" s="26" t="str">
        <f t="shared" si="8"/>
        <v>cancelled</v>
      </c>
      <c r="AG4" s="6">
        <f t="shared" si="9"/>
        <v>0</v>
      </c>
      <c r="AH4" s="6">
        <f t="shared" si="10"/>
        <v>0</v>
      </c>
    </row>
    <row r="5" spans="1:34" ht="18" customHeight="1" x14ac:dyDescent="0.3">
      <c r="A5" s="66" t="s">
        <v>29</v>
      </c>
      <c r="B5" s="44" t="s">
        <v>30</v>
      </c>
      <c r="C5" s="44" t="s">
        <v>25</v>
      </c>
      <c r="D5" s="44" t="s">
        <v>14</v>
      </c>
      <c r="E5" s="45">
        <v>196</v>
      </c>
      <c r="F5" s="45">
        <v>3</v>
      </c>
      <c r="G5" s="46">
        <v>588</v>
      </c>
      <c r="H5" s="47" t="s">
        <v>31</v>
      </c>
      <c r="I5" s="47" t="s">
        <v>16</v>
      </c>
      <c r="J5" s="47" t="s">
        <v>32</v>
      </c>
      <c r="K5" s="48">
        <v>5</v>
      </c>
      <c r="L5" s="49">
        <v>5</v>
      </c>
      <c r="M5" s="49">
        <v>2023</v>
      </c>
      <c r="N5" s="50">
        <f t="shared" si="1"/>
        <v>45051</v>
      </c>
      <c r="O5" s="49"/>
      <c r="P5" s="49"/>
      <c r="Q5" s="49"/>
      <c r="R5" s="50" t="str">
        <f t="shared" si="2"/>
        <v xml:space="preserve"> </v>
      </c>
      <c r="S5" s="49">
        <v>5</v>
      </c>
      <c r="T5" s="49">
        <v>11</v>
      </c>
      <c r="U5" s="49">
        <v>2023</v>
      </c>
      <c r="V5" s="50">
        <f t="shared" si="3"/>
        <v>45057</v>
      </c>
      <c r="W5" s="51" t="str">
        <f t="shared" si="11"/>
        <v xml:space="preserve"> </v>
      </c>
      <c r="X5" s="51" t="str">
        <f>_xlfn.XLOOKUP(C5,ProductMaster!A:A,ProductMaster!B:B)</f>
        <v>Vacuum Cleaner</v>
      </c>
      <c r="Y5" s="51" t="str">
        <f t="shared" si="4"/>
        <v>Cancelled</v>
      </c>
      <c r="Z5" s="51">
        <f t="shared" si="0"/>
        <v>0</v>
      </c>
      <c r="AA5" s="51" t="str">
        <f t="shared" si="5"/>
        <v>PayPal</v>
      </c>
      <c r="AB5" s="51" t="str">
        <f t="shared" si="6"/>
        <v>Cancelled</v>
      </c>
      <c r="AC5" s="51" t="str">
        <f t="shared" si="7"/>
        <v>UPS</v>
      </c>
      <c r="AD5" s="60" t="str">
        <f>VLOOKUP(C5, ProductMaster!A:C, 3, FALSE)</f>
        <v>Home</v>
      </c>
      <c r="AE5" s="51" t="str">
        <f>VLOOKUP(AmazonSales!$B5,Table3[], 2,FALSE)</f>
        <v>Grace Ward</v>
      </c>
      <c r="AF5" s="26" t="str">
        <f t="shared" si="8"/>
        <v>cancelled</v>
      </c>
      <c r="AG5" s="6">
        <f t="shared" si="9"/>
        <v>1</v>
      </c>
      <c r="AH5" s="6">
        <f t="shared" si="10"/>
        <v>0.33333333333333331</v>
      </c>
    </row>
    <row r="6" spans="1:34" ht="18" customHeight="1" x14ac:dyDescent="0.3">
      <c r="A6" s="65" t="s">
        <v>33</v>
      </c>
      <c r="B6" s="36" t="s">
        <v>34</v>
      </c>
      <c r="C6" s="36" t="s">
        <v>35</v>
      </c>
      <c r="D6" s="36" t="s">
        <v>14</v>
      </c>
      <c r="E6" s="37">
        <v>59</v>
      </c>
      <c r="F6" s="37">
        <v>1</v>
      </c>
      <c r="G6" s="38">
        <v>59</v>
      </c>
      <c r="H6" s="39" t="s">
        <v>31</v>
      </c>
      <c r="I6" s="39" t="s">
        <v>23</v>
      </c>
      <c r="J6" s="39" t="s">
        <v>36</v>
      </c>
      <c r="K6" s="40">
        <v>2</v>
      </c>
      <c r="L6" s="41">
        <v>2</v>
      </c>
      <c r="M6" s="41">
        <v>2023</v>
      </c>
      <c r="N6" s="42">
        <f t="shared" si="1"/>
        <v>44959</v>
      </c>
      <c r="O6" s="41">
        <v>2</v>
      </c>
      <c r="P6" s="41">
        <v>5</v>
      </c>
      <c r="Q6" s="41">
        <v>2023</v>
      </c>
      <c r="R6" s="42">
        <f t="shared" si="2"/>
        <v>44962</v>
      </c>
      <c r="S6" s="41"/>
      <c r="T6" s="41"/>
      <c r="U6" s="41"/>
      <c r="V6" s="42" t="str">
        <f t="shared" si="3"/>
        <v xml:space="preserve"> </v>
      </c>
      <c r="W6" s="43">
        <f t="shared" si="11"/>
        <v>3</v>
      </c>
      <c r="X6" s="43" t="str">
        <f>_xlfn.XLOOKUP(C6,ProductMaster!A:A,ProductMaster!B:B)</f>
        <v>Jeans</v>
      </c>
      <c r="Y6" s="43" t="str">
        <f t="shared" si="4"/>
        <v>Active</v>
      </c>
      <c r="Z6" s="43">
        <f t="shared" si="0"/>
        <v>59</v>
      </c>
      <c r="AA6" s="43" t="str">
        <f t="shared" si="5"/>
        <v>PayPal</v>
      </c>
      <c r="AB6" s="43" t="str">
        <f t="shared" si="6"/>
        <v>Delivered</v>
      </c>
      <c r="AC6" s="43" t="str">
        <f t="shared" si="7"/>
        <v>Amazon Logistics</v>
      </c>
      <c r="AD6" s="59" t="str">
        <f>VLOOKUP(C6, ProductMaster!A:C, 3, FALSE)</f>
        <v>Fashion</v>
      </c>
      <c r="AE6" s="43" t="str">
        <f>VLOOKUP(AmazonSales!$B6,Table3[], 2,FALSE)</f>
        <v>Hazel Brooks</v>
      </c>
      <c r="AF6" s="26" t="str">
        <f>IFERROR(IF(R6-N6&lt;=2,"fast","slow"),"cancelled")</f>
        <v>slow</v>
      </c>
      <c r="AG6" s="6">
        <f t="shared" si="9"/>
        <v>0</v>
      </c>
      <c r="AH6" s="6">
        <f t="shared" si="10"/>
        <v>0</v>
      </c>
    </row>
    <row r="7" spans="1:34" ht="18" customHeight="1" x14ac:dyDescent="0.3">
      <c r="A7" s="66" t="s">
        <v>37</v>
      </c>
      <c r="B7" s="44" t="s">
        <v>38</v>
      </c>
      <c r="C7" s="44" t="s">
        <v>35</v>
      </c>
      <c r="D7" s="44" t="s">
        <v>14</v>
      </c>
      <c r="E7" s="45">
        <v>58</v>
      </c>
      <c r="F7" s="45">
        <v>4</v>
      </c>
      <c r="G7" s="46">
        <v>232</v>
      </c>
      <c r="H7" s="47" t="s">
        <v>39</v>
      </c>
      <c r="I7" s="47" t="s">
        <v>16</v>
      </c>
      <c r="J7" s="47" t="s">
        <v>17</v>
      </c>
      <c r="K7" s="48">
        <v>11</v>
      </c>
      <c r="L7" s="49">
        <v>1</v>
      </c>
      <c r="M7" s="49">
        <v>2023</v>
      </c>
      <c r="N7" s="50">
        <f t="shared" si="1"/>
        <v>45231</v>
      </c>
      <c r="O7" s="49"/>
      <c r="P7" s="49"/>
      <c r="Q7" s="49"/>
      <c r="R7" s="50" t="str">
        <f t="shared" si="2"/>
        <v xml:space="preserve"> </v>
      </c>
      <c r="S7" s="49">
        <v>11</v>
      </c>
      <c r="T7" s="49">
        <v>2</v>
      </c>
      <c r="U7" s="49">
        <v>2023</v>
      </c>
      <c r="V7" s="50">
        <f t="shared" si="3"/>
        <v>45232</v>
      </c>
      <c r="W7" s="51" t="str">
        <f t="shared" si="11"/>
        <v xml:space="preserve"> </v>
      </c>
      <c r="X7" s="51" t="str">
        <f>_xlfn.XLOOKUP(C7,ProductMaster!A:A,ProductMaster!B:B)</f>
        <v>Jeans</v>
      </c>
      <c r="Y7" s="51" t="str">
        <f t="shared" si="4"/>
        <v>Cancelled</v>
      </c>
      <c r="Z7" s="51">
        <f t="shared" si="0"/>
        <v>0</v>
      </c>
      <c r="AA7" s="51" t="str">
        <f t="shared" si="5"/>
        <v>Amazon Pay</v>
      </c>
      <c r="AB7" s="51" t="str">
        <f t="shared" si="6"/>
        <v>Cancelled</v>
      </c>
      <c r="AC7" s="51" t="str">
        <f t="shared" si="7"/>
        <v>DHL</v>
      </c>
      <c r="AD7" s="60" t="str">
        <f>VLOOKUP(C7, ProductMaster!A:C, 3, FALSE)</f>
        <v>Fashion</v>
      </c>
      <c r="AE7" s="51" t="str">
        <f>VLOOKUP(AmazonSales!$B7,Table3[], 2,FALSE)</f>
        <v>Jackson Allen</v>
      </c>
      <c r="AF7" s="26" t="str">
        <f t="shared" si="8"/>
        <v>cancelled</v>
      </c>
      <c r="AG7" s="6">
        <f t="shared" si="9"/>
        <v>1</v>
      </c>
      <c r="AH7" s="6">
        <f t="shared" si="10"/>
        <v>0.25</v>
      </c>
    </row>
    <row r="8" spans="1:34" ht="18" customHeight="1" x14ac:dyDescent="0.3">
      <c r="A8" s="65" t="s">
        <v>40</v>
      </c>
      <c r="B8" s="36" t="s">
        <v>41</v>
      </c>
      <c r="C8" s="36" t="s">
        <v>42</v>
      </c>
      <c r="D8" s="36" t="s">
        <v>43</v>
      </c>
      <c r="E8" s="37">
        <v>105</v>
      </c>
      <c r="F8" s="37">
        <v>3</v>
      </c>
      <c r="G8" s="38">
        <v>315</v>
      </c>
      <c r="H8" s="39" t="s">
        <v>44</v>
      </c>
      <c r="I8" s="39" t="s">
        <v>16</v>
      </c>
      <c r="J8" s="39" t="s">
        <v>17</v>
      </c>
      <c r="K8" s="40">
        <v>8</v>
      </c>
      <c r="L8" s="41">
        <v>14</v>
      </c>
      <c r="M8" s="41">
        <v>2023</v>
      </c>
      <c r="N8" s="42">
        <f t="shared" si="1"/>
        <v>45152</v>
      </c>
      <c r="O8" s="41"/>
      <c r="P8" s="41"/>
      <c r="Q8" s="41"/>
      <c r="R8" s="42" t="str">
        <f t="shared" si="2"/>
        <v xml:space="preserve"> </v>
      </c>
      <c r="S8" s="41">
        <v>8</v>
      </c>
      <c r="T8" s="41">
        <v>18</v>
      </c>
      <c r="U8" s="41">
        <v>2023</v>
      </c>
      <c r="V8" s="42">
        <f t="shared" si="3"/>
        <v>45156</v>
      </c>
      <c r="W8" s="43" t="str">
        <f t="shared" si="11"/>
        <v xml:space="preserve"> </v>
      </c>
      <c r="X8" s="43" t="str">
        <f>_xlfn.XLOOKUP(C8,ProductMaster!A:A,ProductMaster!B:B)</f>
        <v>Bluetooth Speaker</v>
      </c>
      <c r="Y8" s="43" t="str">
        <f t="shared" si="4"/>
        <v>Cancelled</v>
      </c>
      <c r="Z8" s="43">
        <f t="shared" si="0"/>
        <v>0</v>
      </c>
      <c r="AA8" s="43" t="str">
        <f t="shared" si="5"/>
        <v>Debit Card</v>
      </c>
      <c r="AB8" s="43" t="str">
        <f t="shared" si="6"/>
        <v>Cancelled</v>
      </c>
      <c r="AC8" s="43" t="str">
        <f t="shared" si="7"/>
        <v>DHL</v>
      </c>
      <c r="AD8" s="59" t="str">
        <f>VLOOKUP(C8, ProductMaster!A:C, 3, FALSE)</f>
        <v>Electronics</v>
      </c>
      <c r="AE8" s="43" t="str">
        <f>VLOOKUP(AmazonSales!$B8,Table3[], 2,FALSE)</f>
        <v>Noah Wilson</v>
      </c>
      <c r="AF8" s="26" t="str">
        <f t="shared" si="8"/>
        <v>cancelled</v>
      </c>
      <c r="AG8" s="6">
        <f t="shared" si="9"/>
        <v>1</v>
      </c>
      <c r="AH8" s="6">
        <f t="shared" si="10"/>
        <v>0.33333333333333331</v>
      </c>
    </row>
    <row r="9" spans="1:34" ht="18" customHeight="1" x14ac:dyDescent="0.3">
      <c r="A9" s="66" t="s">
        <v>45</v>
      </c>
      <c r="B9" s="44" t="s">
        <v>46</v>
      </c>
      <c r="C9" s="44" t="s">
        <v>47</v>
      </c>
      <c r="D9" s="44" t="s">
        <v>48</v>
      </c>
      <c r="E9" s="45">
        <v>37</v>
      </c>
      <c r="F9" s="45">
        <v>5</v>
      </c>
      <c r="G9" s="46">
        <v>185</v>
      </c>
      <c r="H9" s="47" t="s">
        <v>31</v>
      </c>
      <c r="I9" s="47" t="s">
        <v>16</v>
      </c>
      <c r="J9" s="47" t="s">
        <v>17</v>
      </c>
      <c r="K9" s="48">
        <v>4</v>
      </c>
      <c r="L9" s="49">
        <v>1</v>
      </c>
      <c r="M9" s="49">
        <v>2023</v>
      </c>
      <c r="N9" s="50">
        <f t="shared" si="1"/>
        <v>45017</v>
      </c>
      <c r="O9" s="49"/>
      <c r="P9" s="49"/>
      <c r="Q9" s="49"/>
      <c r="R9" s="50" t="str">
        <f t="shared" si="2"/>
        <v xml:space="preserve"> </v>
      </c>
      <c r="S9" s="49">
        <v>4</v>
      </c>
      <c r="T9" s="49">
        <v>6</v>
      </c>
      <c r="U9" s="49">
        <v>2023</v>
      </c>
      <c r="V9" s="50">
        <f t="shared" si="3"/>
        <v>45022</v>
      </c>
      <c r="W9" s="51" t="str">
        <f t="shared" si="11"/>
        <v xml:space="preserve"> </v>
      </c>
      <c r="X9" s="51" t="str">
        <f>_xlfn.XLOOKUP(C9,ProductMaster!A:A,ProductMaster!B:B)</f>
        <v>Wall Clock</v>
      </c>
      <c r="Y9" s="51" t="str">
        <f t="shared" si="4"/>
        <v>Cancelled</v>
      </c>
      <c r="Z9" s="51">
        <f t="shared" si="0"/>
        <v>0</v>
      </c>
      <c r="AA9" s="51" t="str">
        <f t="shared" si="5"/>
        <v>PayPal</v>
      </c>
      <c r="AB9" s="51" t="str">
        <f t="shared" si="6"/>
        <v>Cancelled</v>
      </c>
      <c r="AC9" s="51" t="str">
        <f t="shared" si="7"/>
        <v>DHL</v>
      </c>
      <c r="AD9" s="60" t="str">
        <f>VLOOKUP(C9, ProductMaster!A:C, 3, FALSE)</f>
        <v>Home</v>
      </c>
      <c r="AE9" s="51" t="str">
        <f>VLOOKUP(AmazonSales!$B9,Table3[], 2,FALSE)</f>
        <v>Ava Robinson</v>
      </c>
      <c r="AF9" s="26" t="str">
        <f t="shared" si="8"/>
        <v>cancelled</v>
      </c>
      <c r="AG9" s="6">
        <f t="shared" si="9"/>
        <v>1</v>
      </c>
      <c r="AH9" s="6">
        <f t="shared" si="10"/>
        <v>0.2</v>
      </c>
    </row>
    <row r="10" spans="1:34" ht="18" customHeight="1" x14ac:dyDescent="0.3">
      <c r="A10" s="65" t="s">
        <v>49</v>
      </c>
      <c r="B10" s="36" t="s">
        <v>50</v>
      </c>
      <c r="C10" s="36" t="s">
        <v>51</v>
      </c>
      <c r="D10" s="36" t="s">
        <v>43</v>
      </c>
      <c r="E10" s="37">
        <v>44</v>
      </c>
      <c r="F10" s="37">
        <v>2</v>
      </c>
      <c r="G10" s="38">
        <v>88</v>
      </c>
      <c r="H10" s="39" t="s">
        <v>22</v>
      </c>
      <c r="I10" s="39" t="s">
        <v>27</v>
      </c>
      <c r="J10" s="39" t="s">
        <v>36</v>
      </c>
      <c r="K10" s="40">
        <v>7</v>
      </c>
      <c r="L10" s="41">
        <v>21</v>
      </c>
      <c r="M10" s="41">
        <v>2023</v>
      </c>
      <c r="N10" s="42">
        <f t="shared" si="1"/>
        <v>45128</v>
      </c>
      <c r="O10" s="41"/>
      <c r="P10" s="41"/>
      <c r="Q10" s="41"/>
      <c r="R10" s="42" t="str">
        <f t="shared" si="2"/>
        <v xml:space="preserve"> </v>
      </c>
      <c r="S10" s="41"/>
      <c r="T10" s="41"/>
      <c r="U10" s="41"/>
      <c r="V10" s="42" t="str">
        <f t="shared" si="3"/>
        <v xml:space="preserve"> </v>
      </c>
      <c r="W10" s="43" t="str">
        <f t="shared" si="11"/>
        <v xml:space="preserve"> </v>
      </c>
      <c r="X10" s="43" t="str">
        <f>_xlfn.XLOOKUP(C10,ProductMaster!A:A,ProductMaster!B:B)</f>
        <v>Formal Shirt</v>
      </c>
      <c r="Y10" s="43" t="str">
        <f t="shared" si="4"/>
        <v>Active</v>
      </c>
      <c r="Z10" s="43">
        <f t="shared" si="0"/>
        <v>0</v>
      </c>
      <c r="AA10" s="43" t="str">
        <f t="shared" si="5"/>
        <v>Credit Card</v>
      </c>
      <c r="AB10" s="43" t="str">
        <f t="shared" si="6"/>
        <v>In Transit</v>
      </c>
      <c r="AC10" s="43" t="str">
        <f t="shared" si="7"/>
        <v>Amazon Logistics</v>
      </c>
      <c r="AD10" s="59" t="str">
        <f>VLOOKUP(C10, ProductMaster!A:C, 3, FALSE)</f>
        <v>Fashion</v>
      </c>
      <c r="AE10" s="43" t="str">
        <f>VLOOKUP(AmazonSales!$B10,Table3[], 2,FALSE)</f>
        <v>Olivia Martinez</v>
      </c>
      <c r="AF10" s="26" t="str">
        <f t="shared" si="8"/>
        <v>cancelled</v>
      </c>
      <c r="AG10" s="6">
        <f t="shared" si="9"/>
        <v>0</v>
      </c>
      <c r="AH10" s="6">
        <f t="shared" si="10"/>
        <v>0</v>
      </c>
    </row>
    <row r="11" spans="1:34" ht="18" customHeight="1" x14ac:dyDescent="0.3">
      <c r="A11" s="66" t="s">
        <v>52</v>
      </c>
      <c r="B11" s="44" t="s">
        <v>46</v>
      </c>
      <c r="C11" s="44" t="s">
        <v>53</v>
      </c>
      <c r="D11" s="44" t="s">
        <v>26</v>
      </c>
      <c r="E11" s="45">
        <v>141</v>
      </c>
      <c r="F11" s="45">
        <v>4</v>
      </c>
      <c r="G11" s="46">
        <v>564</v>
      </c>
      <c r="H11" s="47" t="s">
        <v>44</v>
      </c>
      <c r="I11" s="47" t="s">
        <v>27</v>
      </c>
      <c r="J11" s="47" t="s">
        <v>17</v>
      </c>
      <c r="K11" s="48">
        <v>12</v>
      </c>
      <c r="L11" s="49">
        <v>29</v>
      </c>
      <c r="M11" s="49">
        <v>2023</v>
      </c>
      <c r="N11" s="50">
        <f t="shared" si="1"/>
        <v>45289</v>
      </c>
      <c r="O11" s="49"/>
      <c r="P11" s="49"/>
      <c r="Q11" s="49"/>
      <c r="R11" s="50" t="str">
        <f t="shared" si="2"/>
        <v xml:space="preserve"> </v>
      </c>
      <c r="S11" s="49"/>
      <c r="T11" s="49"/>
      <c r="U11" s="49"/>
      <c r="V11" s="50" t="str">
        <f t="shared" si="3"/>
        <v xml:space="preserve"> </v>
      </c>
      <c r="W11" s="51" t="str">
        <f t="shared" si="11"/>
        <v xml:space="preserve"> </v>
      </c>
      <c r="X11" s="51" t="str">
        <f>_xlfn.XLOOKUP(C11,ProductMaster!A:A,ProductMaster!B:B)</f>
        <v>Cookware Set</v>
      </c>
      <c r="Y11" s="51" t="str">
        <f t="shared" si="4"/>
        <v>Active</v>
      </c>
      <c r="Z11" s="51">
        <f t="shared" si="0"/>
        <v>0</v>
      </c>
      <c r="AA11" s="51" t="str">
        <f t="shared" si="5"/>
        <v>Debit Card</v>
      </c>
      <c r="AB11" s="51" t="str">
        <f t="shared" si="6"/>
        <v>In Transit</v>
      </c>
      <c r="AC11" s="51" t="str">
        <f t="shared" si="7"/>
        <v>DHL</v>
      </c>
      <c r="AD11" s="60" t="str">
        <f>VLOOKUP(C11, ProductMaster!A:C, 3, FALSE)</f>
        <v>Home</v>
      </c>
      <c r="AE11" s="51" t="str">
        <f>VLOOKUP(AmazonSales!$B11,Table3[], 2,FALSE)</f>
        <v>Ava Robinson</v>
      </c>
      <c r="AF11" s="26" t="str">
        <f t="shared" si="8"/>
        <v>cancelled</v>
      </c>
      <c r="AG11" s="6">
        <f t="shared" si="9"/>
        <v>0</v>
      </c>
      <c r="AH11" s="6">
        <f t="shared" si="10"/>
        <v>0</v>
      </c>
    </row>
    <row r="12" spans="1:34" ht="18" customHeight="1" x14ac:dyDescent="0.3">
      <c r="A12" s="65" t="s">
        <v>54</v>
      </c>
      <c r="B12" s="36" t="s">
        <v>55</v>
      </c>
      <c r="C12" s="36" t="s">
        <v>56</v>
      </c>
      <c r="D12" s="36" t="s">
        <v>26</v>
      </c>
      <c r="E12" s="37">
        <v>249</v>
      </c>
      <c r="F12" s="37">
        <v>1</v>
      </c>
      <c r="G12" s="38">
        <v>249</v>
      </c>
      <c r="H12" s="39" t="s">
        <v>39</v>
      </c>
      <c r="I12" s="39" t="s">
        <v>16</v>
      </c>
      <c r="J12" s="39" t="s">
        <v>28</v>
      </c>
      <c r="K12" s="40">
        <v>5</v>
      </c>
      <c r="L12" s="41">
        <v>4</v>
      </c>
      <c r="M12" s="41">
        <v>2023</v>
      </c>
      <c r="N12" s="42">
        <f t="shared" si="1"/>
        <v>45050</v>
      </c>
      <c r="O12" s="41"/>
      <c r="P12" s="41"/>
      <c r="Q12" s="41"/>
      <c r="R12" s="42" t="str">
        <f t="shared" si="2"/>
        <v xml:space="preserve"> </v>
      </c>
      <c r="S12" s="41">
        <v>5</v>
      </c>
      <c r="T12" s="41">
        <v>8</v>
      </c>
      <c r="U12" s="41">
        <v>2023</v>
      </c>
      <c r="V12" s="42">
        <f t="shared" si="3"/>
        <v>45054</v>
      </c>
      <c r="W12" s="43" t="str">
        <f t="shared" si="11"/>
        <v xml:space="preserve"> </v>
      </c>
      <c r="X12" s="43" t="str">
        <f>_xlfn.XLOOKUP(C12,ProductMaster!A:A,ProductMaster!B:B)</f>
        <v>Smartwatch</v>
      </c>
      <c r="Y12" s="43" t="str">
        <f t="shared" si="4"/>
        <v>Cancelled</v>
      </c>
      <c r="Z12" s="43">
        <f t="shared" si="0"/>
        <v>0</v>
      </c>
      <c r="AA12" s="43" t="str">
        <f t="shared" si="5"/>
        <v>Amazon Pay</v>
      </c>
      <c r="AB12" s="43" t="str">
        <f t="shared" si="6"/>
        <v>Cancelled</v>
      </c>
      <c r="AC12" s="43" t="str">
        <f t="shared" si="7"/>
        <v>USPS</v>
      </c>
      <c r="AD12" s="59" t="str">
        <f>VLOOKUP(C12, ProductMaster!A:C, 3, FALSE)</f>
        <v>Electronics</v>
      </c>
      <c r="AE12" s="43" t="str">
        <f>VLOOKUP(AmazonSales!$B12,Table3[], 2,FALSE)</f>
        <v>Emily Johnson</v>
      </c>
      <c r="AF12" s="26" t="str">
        <f t="shared" si="8"/>
        <v>cancelled</v>
      </c>
      <c r="AG12" s="6">
        <f t="shared" si="9"/>
        <v>1</v>
      </c>
      <c r="AH12" s="6">
        <f t="shared" si="10"/>
        <v>1</v>
      </c>
    </row>
    <row r="13" spans="1:34" ht="18" customHeight="1" x14ac:dyDescent="0.3">
      <c r="A13" s="66" t="s">
        <v>57</v>
      </c>
      <c r="B13" s="44" t="s">
        <v>58</v>
      </c>
      <c r="C13" s="44" t="s">
        <v>56</v>
      </c>
      <c r="D13" s="44" t="s">
        <v>43</v>
      </c>
      <c r="E13" s="45">
        <v>247</v>
      </c>
      <c r="F13" s="45">
        <v>3</v>
      </c>
      <c r="G13" s="46">
        <v>741</v>
      </c>
      <c r="H13" s="47" t="s">
        <v>39</v>
      </c>
      <c r="I13" s="47" t="s">
        <v>27</v>
      </c>
      <c r="J13" s="47" t="s">
        <v>59</v>
      </c>
      <c r="K13" s="48">
        <v>7</v>
      </c>
      <c r="L13" s="49">
        <v>25</v>
      </c>
      <c r="M13" s="49">
        <v>2023</v>
      </c>
      <c r="N13" s="50">
        <f t="shared" si="1"/>
        <v>45132</v>
      </c>
      <c r="O13" s="49"/>
      <c r="P13" s="49"/>
      <c r="Q13" s="49"/>
      <c r="R13" s="50" t="str">
        <f t="shared" si="2"/>
        <v xml:space="preserve"> </v>
      </c>
      <c r="S13" s="49"/>
      <c r="T13" s="49"/>
      <c r="U13" s="49"/>
      <c r="V13" s="50" t="str">
        <f t="shared" si="3"/>
        <v xml:space="preserve"> </v>
      </c>
      <c r="W13" s="51" t="str">
        <f t="shared" si="11"/>
        <v xml:space="preserve"> </v>
      </c>
      <c r="X13" s="51" t="str">
        <f>_xlfn.XLOOKUP(C13,ProductMaster!A:A,ProductMaster!B:B)</f>
        <v>Smartwatch</v>
      </c>
      <c r="Y13" s="51" t="str">
        <f t="shared" si="4"/>
        <v>Active</v>
      </c>
      <c r="Z13" s="51">
        <f t="shared" si="0"/>
        <v>0</v>
      </c>
      <c r="AA13" s="51" t="str">
        <f t="shared" si="5"/>
        <v>Amazon Pay</v>
      </c>
      <c r="AB13" s="51" t="str">
        <f t="shared" si="6"/>
        <v>In Transit</v>
      </c>
      <c r="AC13" s="51" t="str">
        <f t="shared" si="7"/>
        <v>FedEx</v>
      </c>
      <c r="AD13" s="60" t="str">
        <f>VLOOKUP(C13, ProductMaster!A:C, 3, FALSE)</f>
        <v>Electronics</v>
      </c>
      <c r="AE13" s="51" t="str">
        <f>VLOOKUP(AmazonSales!$B13,Table3[], 2,FALSE)</f>
        <v>Emily Johnson</v>
      </c>
      <c r="AF13" s="26" t="str">
        <f t="shared" si="8"/>
        <v>cancelled</v>
      </c>
      <c r="AG13" s="6">
        <f t="shared" si="9"/>
        <v>0</v>
      </c>
      <c r="AH13" s="6">
        <f t="shared" si="10"/>
        <v>0</v>
      </c>
    </row>
    <row r="14" spans="1:34" ht="18" customHeight="1" x14ac:dyDescent="0.3">
      <c r="A14" s="65" t="s">
        <v>60</v>
      </c>
      <c r="B14" s="36" t="s">
        <v>61</v>
      </c>
      <c r="C14" s="36" t="s">
        <v>62</v>
      </c>
      <c r="D14" s="36" t="s">
        <v>43</v>
      </c>
      <c r="E14" s="37">
        <v>96</v>
      </c>
      <c r="F14" s="37">
        <v>1</v>
      </c>
      <c r="G14" s="38">
        <v>96</v>
      </c>
      <c r="H14" s="39" t="s">
        <v>15</v>
      </c>
      <c r="I14" s="39" t="s">
        <v>16</v>
      </c>
      <c r="J14" s="39" t="s">
        <v>36</v>
      </c>
      <c r="K14" s="40">
        <v>2</v>
      </c>
      <c r="L14" s="41">
        <v>25</v>
      </c>
      <c r="M14" s="41">
        <v>2023</v>
      </c>
      <c r="N14" s="42">
        <f t="shared" si="1"/>
        <v>44982</v>
      </c>
      <c r="O14" s="41"/>
      <c r="P14" s="41"/>
      <c r="Q14" s="41"/>
      <c r="R14" s="42" t="str">
        <f t="shared" si="2"/>
        <v xml:space="preserve"> </v>
      </c>
      <c r="S14" s="41">
        <v>2</v>
      </c>
      <c r="T14" s="41">
        <v>28</v>
      </c>
      <c r="U14" s="41">
        <v>2023</v>
      </c>
      <c r="V14" s="42">
        <f t="shared" si="3"/>
        <v>44985</v>
      </c>
      <c r="W14" s="43" t="str">
        <f t="shared" si="11"/>
        <v xml:space="preserve"> </v>
      </c>
      <c r="X14" s="43" t="str">
        <f>_xlfn.XLOOKUP(C14,ProductMaster!A:A,ProductMaster!B:B)</f>
        <v>Shoes</v>
      </c>
      <c r="Y14" s="43" t="str">
        <f t="shared" si="4"/>
        <v>Cancelled</v>
      </c>
      <c r="Z14" s="43">
        <f t="shared" si="0"/>
        <v>0</v>
      </c>
      <c r="AA14" s="43" t="str">
        <f t="shared" si="5"/>
        <v>Apple Pay</v>
      </c>
      <c r="AB14" s="43" t="str">
        <f t="shared" si="6"/>
        <v>Cancelled</v>
      </c>
      <c r="AC14" s="43" t="str">
        <f t="shared" si="7"/>
        <v>Amazon Logistics</v>
      </c>
      <c r="AD14" s="59" t="str">
        <f>VLOOKUP(C14, ProductMaster!A:C, 3, FALSE)</f>
        <v>Fashion</v>
      </c>
      <c r="AE14" s="43" t="str">
        <f>VLOOKUP(AmazonSales!$B14,Table3[], 2,FALSE)</f>
        <v>Charlotte Reed</v>
      </c>
      <c r="AF14" s="26" t="str">
        <f t="shared" si="8"/>
        <v>cancelled</v>
      </c>
      <c r="AG14" s="6">
        <f t="shared" si="9"/>
        <v>1</v>
      </c>
      <c r="AH14" s="6">
        <f t="shared" si="10"/>
        <v>1</v>
      </c>
    </row>
    <row r="15" spans="1:34" ht="18" customHeight="1" x14ac:dyDescent="0.3">
      <c r="A15" s="66" t="s">
        <v>63</v>
      </c>
      <c r="B15" s="44" t="s">
        <v>64</v>
      </c>
      <c r="C15" s="44" t="s">
        <v>65</v>
      </c>
      <c r="D15" s="44" t="s">
        <v>48</v>
      </c>
      <c r="E15" s="45">
        <v>74</v>
      </c>
      <c r="F15" s="45">
        <v>5</v>
      </c>
      <c r="G15" s="46">
        <v>370</v>
      </c>
      <c r="H15" s="47" t="s">
        <v>15</v>
      </c>
      <c r="I15" s="47" t="s">
        <v>16</v>
      </c>
      <c r="J15" s="47" t="s">
        <v>36</v>
      </c>
      <c r="K15" s="48">
        <v>2</v>
      </c>
      <c r="L15" s="49">
        <v>24</v>
      </c>
      <c r="M15" s="49">
        <v>2023</v>
      </c>
      <c r="N15" s="50">
        <f t="shared" si="1"/>
        <v>44981</v>
      </c>
      <c r="O15" s="49"/>
      <c r="P15" s="49"/>
      <c r="Q15" s="49"/>
      <c r="R15" s="50" t="str">
        <f t="shared" si="2"/>
        <v xml:space="preserve"> </v>
      </c>
      <c r="S15" s="49">
        <v>2</v>
      </c>
      <c r="T15" s="49">
        <v>25</v>
      </c>
      <c r="U15" s="49">
        <v>2023</v>
      </c>
      <c r="V15" s="50">
        <f t="shared" si="3"/>
        <v>44982</v>
      </c>
      <c r="W15" s="51" t="str">
        <f t="shared" si="11"/>
        <v xml:space="preserve"> </v>
      </c>
      <c r="X15" s="51" t="str">
        <f>_xlfn.XLOOKUP(C15,ProductMaster!A:A,ProductMaster!B:B)</f>
        <v>Gaming Mouse</v>
      </c>
      <c r="Y15" s="51" t="str">
        <f t="shared" si="4"/>
        <v>Cancelled</v>
      </c>
      <c r="Z15" s="51">
        <f t="shared" si="0"/>
        <v>0</v>
      </c>
      <c r="AA15" s="51" t="str">
        <f t="shared" si="5"/>
        <v>Apple Pay</v>
      </c>
      <c r="AB15" s="51" t="str">
        <f t="shared" si="6"/>
        <v>Cancelled</v>
      </c>
      <c r="AC15" s="51" t="str">
        <f t="shared" si="7"/>
        <v>Amazon Logistics</v>
      </c>
      <c r="AD15" s="60" t="str">
        <f>VLOOKUP(C15, ProductMaster!A:C, 3, FALSE)</f>
        <v>Electronics</v>
      </c>
      <c r="AE15" s="51" t="str">
        <f>VLOOKUP(AmazonSales!$B15,Table3[], 2,FALSE)</f>
        <v>Hazel Rivera</v>
      </c>
      <c r="AF15" s="26" t="str">
        <f t="shared" si="8"/>
        <v>cancelled</v>
      </c>
      <c r="AG15" s="6">
        <f t="shared" si="9"/>
        <v>1</v>
      </c>
      <c r="AH15" s="6">
        <f t="shared" si="10"/>
        <v>0.2</v>
      </c>
    </row>
    <row r="16" spans="1:34" ht="18" customHeight="1" x14ac:dyDescent="0.3">
      <c r="A16" s="65" t="s">
        <v>66</v>
      </c>
      <c r="B16" s="36" t="s">
        <v>64</v>
      </c>
      <c r="C16" s="36" t="s">
        <v>67</v>
      </c>
      <c r="D16" s="36" t="s">
        <v>26</v>
      </c>
      <c r="E16" s="37">
        <v>27</v>
      </c>
      <c r="F16" s="37">
        <v>1</v>
      </c>
      <c r="G16" s="38">
        <v>27</v>
      </c>
      <c r="H16" s="39" t="s">
        <v>22</v>
      </c>
      <c r="I16" s="39" t="s">
        <v>16</v>
      </c>
      <c r="J16" s="39" t="s">
        <v>36</v>
      </c>
      <c r="K16" s="40">
        <v>8</v>
      </c>
      <c r="L16" s="41">
        <v>26</v>
      </c>
      <c r="M16" s="41">
        <v>2023</v>
      </c>
      <c r="N16" s="42">
        <f t="shared" si="1"/>
        <v>45164</v>
      </c>
      <c r="O16" s="41"/>
      <c r="P16" s="41"/>
      <c r="Q16" s="41"/>
      <c r="R16" s="42" t="str">
        <f t="shared" si="2"/>
        <v xml:space="preserve"> </v>
      </c>
      <c r="S16" s="41">
        <v>9</v>
      </c>
      <c r="T16" s="41">
        <v>2</v>
      </c>
      <c r="U16" s="41">
        <v>2023</v>
      </c>
      <c r="V16" s="42">
        <f t="shared" si="3"/>
        <v>45171</v>
      </c>
      <c r="W16" s="43" t="str">
        <f t="shared" si="11"/>
        <v xml:space="preserve"> </v>
      </c>
      <c r="X16" s="43" t="str">
        <f>_xlfn.XLOOKUP(C16,ProductMaster!A:A,ProductMaster!B:B)</f>
        <v>T-Shirt</v>
      </c>
      <c r="Y16" s="43" t="str">
        <f t="shared" si="4"/>
        <v>Cancelled</v>
      </c>
      <c r="Z16" s="43">
        <f t="shared" si="0"/>
        <v>0</v>
      </c>
      <c r="AA16" s="43" t="str">
        <f t="shared" si="5"/>
        <v>Credit Card</v>
      </c>
      <c r="AB16" s="43" t="str">
        <f t="shared" si="6"/>
        <v>Cancelled</v>
      </c>
      <c r="AC16" s="43" t="str">
        <f t="shared" si="7"/>
        <v>Amazon Logistics</v>
      </c>
      <c r="AD16" s="59" t="str">
        <f>VLOOKUP(C16, ProductMaster!A:C, 3, FALSE)</f>
        <v>Fashion</v>
      </c>
      <c r="AE16" s="43" t="str">
        <f>VLOOKUP(AmazonSales!$B16,Table3[], 2,FALSE)</f>
        <v>Hazel Rivera</v>
      </c>
      <c r="AF16" s="26" t="str">
        <f t="shared" si="8"/>
        <v>cancelled</v>
      </c>
      <c r="AG16" s="6">
        <f t="shared" si="9"/>
        <v>1</v>
      </c>
      <c r="AH16" s="6">
        <f t="shared" si="10"/>
        <v>1</v>
      </c>
    </row>
    <row r="17" spans="1:34" ht="18" customHeight="1" x14ac:dyDescent="0.3">
      <c r="A17" s="66" t="s">
        <v>68</v>
      </c>
      <c r="B17" s="44" t="s">
        <v>69</v>
      </c>
      <c r="C17" s="44" t="s">
        <v>67</v>
      </c>
      <c r="D17" s="44" t="s">
        <v>26</v>
      </c>
      <c r="E17" s="45">
        <v>27</v>
      </c>
      <c r="F17" s="45">
        <v>3</v>
      </c>
      <c r="G17" s="46">
        <v>81</v>
      </c>
      <c r="H17" s="47" t="s">
        <v>44</v>
      </c>
      <c r="I17" s="47" t="s">
        <v>27</v>
      </c>
      <c r="J17" s="47" t="s">
        <v>36</v>
      </c>
      <c r="K17" s="48">
        <v>2</v>
      </c>
      <c r="L17" s="49">
        <v>13</v>
      </c>
      <c r="M17" s="49">
        <v>2023</v>
      </c>
      <c r="N17" s="50">
        <f t="shared" si="1"/>
        <v>44970</v>
      </c>
      <c r="O17" s="49"/>
      <c r="P17" s="49"/>
      <c r="Q17" s="49"/>
      <c r="R17" s="50" t="str">
        <f t="shared" si="2"/>
        <v xml:space="preserve"> </v>
      </c>
      <c r="S17" s="49"/>
      <c r="T17" s="49"/>
      <c r="U17" s="49"/>
      <c r="V17" s="50" t="str">
        <f t="shared" si="3"/>
        <v xml:space="preserve"> </v>
      </c>
      <c r="W17" s="51" t="str">
        <f t="shared" si="11"/>
        <v xml:space="preserve"> </v>
      </c>
      <c r="X17" s="51" t="str">
        <f>_xlfn.XLOOKUP(C17,ProductMaster!A:A,ProductMaster!B:B)</f>
        <v>T-Shirt</v>
      </c>
      <c r="Y17" s="51" t="str">
        <f t="shared" si="4"/>
        <v>Active</v>
      </c>
      <c r="Z17" s="51">
        <f t="shared" si="0"/>
        <v>0</v>
      </c>
      <c r="AA17" s="51" t="str">
        <f t="shared" si="5"/>
        <v>Debit Card</v>
      </c>
      <c r="AB17" s="51" t="str">
        <f t="shared" si="6"/>
        <v>In Transit</v>
      </c>
      <c r="AC17" s="51" t="str">
        <f t="shared" si="7"/>
        <v>Amazon Logistics</v>
      </c>
      <c r="AD17" s="60" t="str">
        <f>VLOOKUP(C17, ProductMaster!A:C, 3, FALSE)</f>
        <v>Fashion</v>
      </c>
      <c r="AE17" s="51" t="str">
        <f>VLOOKUP(AmazonSales!$B17,Table3[], 2,FALSE)</f>
        <v>Scarlett Murphy</v>
      </c>
      <c r="AF17" s="26" t="str">
        <f t="shared" si="8"/>
        <v>cancelled</v>
      </c>
      <c r="AG17" s="6">
        <f t="shared" si="9"/>
        <v>0</v>
      </c>
      <c r="AH17" s="6">
        <f t="shared" si="10"/>
        <v>0</v>
      </c>
    </row>
    <row r="18" spans="1:34" ht="18" customHeight="1" x14ac:dyDescent="0.3">
      <c r="A18" s="65" t="s">
        <v>70</v>
      </c>
      <c r="B18" s="36" t="s">
        <v>58</v>
      </c>
      <c r="C18" s="36" t="s">
        <v>71</v>
      </c>
      <c r="D18" s="36" t="s">
        <v>21</v>
      </c>
      <c r="E18" s="37">
        <v>21</v>
      </c>
      <c r="F18" s="37">
        <v>3</v>
      </c>
      <c r="G18" s="38">
        <v>63</v>
      </c>
      <c r="H18" s="39" t="s">
        <v>22</v>
      </c>
      <c r="I18" s="39" t="s">
        <v>23</v>
      </c>
      <c r="J18" s="39" t="s">
        <v>17</v>
      </c>
      <c r="K18" s="40">
        <v>6</v>
      </c>
      <c r="L18" s="41">
        <v>28</v>
      </c>
      <c r="M18" s="41">
        <v>2023</v>
      </c>
      <c r="N18" s="42">
        <f t="shared" si="1"/>
        <v>45105</v>
      </c>
      <c r="O18" s="41">
        <v>7</v>
      </c>
      <c r="P18" s="41">
        <v>1</v>
      </c>
      <c r="Q18" s="41">
        <v>2023</v>
      </c>
      <c r="R18" s="42">
        <f t="shared" si="2"/>
        <v>45108</v>
      </c>
      <c r="S18" s="41"/>
      <c r="T18" s="41"/>
      <c r="U18" s="41"/>
      <c r="V18" s="42" t="str">
        <f t="shared" si="3"/>
        <v xml:space="preserve"> </v>
      </c>
      <c r="W18" s="43">
        <f t="shared" si="11"/>
        <v>3</v>
      </c>
      <c r="X18" s="43" t="str">
        <f>_xlfn.XLOOKUP(C18,ProductMaster!A:A,ProductMaster!B:B)</f>
        <v>Novel</v>
      </c>
      <c r="Y18" s="43" t="str">
        <f t="shared" si="4"/>
        <v>Active</v>
      </c>
      <c r="Z18" s="43">
        <f t="shared" si="0"/>
        <v>63</v>
      </c>
      <c r="AA18" s="43" t="str">
        <f t="shared" si="5"/>
        <v>Credit Card</v>
      </c>
      <c r="AB18" s="43" t="str">
        <f t="shared" si="6"/>
        <v>Delivered</v>
      </c>
      <c r="AC18" s="43" t="str">
        <f t="shared" si="7"/>
        <v>DHL</v>
      </c>
      <c r="AD18" s="59" t="str">
        <f>VLOOKUP(C18, ProductMaster!A:C, 3, FALSE)</f>
        <v>Books</v>
      </c>
      <c r="AE18" s="43" t="str">
        <f>VLOOKUP(AmazonSales!$B18,Table3[], 2,FALSE)</f>
        <v>Emily Johnson</v>
      </c>
      <c r="AF18" s="26" t="str">
        <f t="shared" si="8"/>
        <v>slow</v>
      </c>
      <c r="AG18" s="6">
        <f t="shared" si="9"/>
        <v>0</v>
      </c>
      <c r="AH18" s="6">
        <f t="shared" si="10"/>
        <v>0</v>
      </c>
    </row>
    <row r="19" spans="1:34" ht="18" customHeight="1" x14ac:dyDescent="0.3">
      <c r="A19" s="66" t="s">
        <v>72</v>
      </c>
      <c r="B19" s="44" t="s">
        <v>73</v>
      </c>
      <c r="C19" s="44" t="s">
        <v>74</v>
      </c>
      <c r="D19" s="44" t="s">
        <v>48</v>
      </c>
      <c r="E19" s="45">
        <v>70</v>
      </c>
      <c r="F19" s="45">
        <v>5</v>
      </c>
      <c r="G19" s="46">
        <v>350</v>
      </c>
      <c r="H19" s="47" t="s">
        <v>31</v>
      </c>
      <c r="I19" s="47" t="s">
        <v>27</v>
      </c>
      <c r="J19" s="47" t="s">
        <v>36</v>
      </c>
      <c r="K19" s="48">
        <v>11</v>
      </c>
      <c r="L19" s="49">
        <v>28</v>
      </c>
      <c r="M19" s="49">
        <v>2023</v>
      </c>
      <c r="N19" s="50">
        <f t="shared" si="1"/>
        <v>45258</v>
      </c>
      <c r="O19" s="49"/>
      <c r="P19" s="49"/>
      <c r="Q19" s="49"/>
      <c r="R19" s="50" t="str">
        <f t="shared" si="2"/>
        <v xml:space="preserve"> </v>
      </c>
      <c r="S19" s="49"/>
      <c r="T19" s="49"/>
      <c r="U19" s="49"/>
      <c r="V19" s="50" t="str">
        <f t="shared" si="3"/>
        <v xml:space="preserve"> </v>
      </c>
      <c r="W19" s="51" t="str">
        <f t="shared" si="11"/>
        <v xml:space="preserve"> </v>
      </c>
      <c r="X19" s="51" t="str">
        <f>_xlfn.XLOOKUP(C19,ProductMaster!A:A,ProductMaster!B:B)</f>
        <v>Textbook</v>
      </c>
      <c r="Y19" s="51" t="str">
        <f t="shared" si="4"/>
        <v>Active</v>
      </c>
      <c r="Z19" s="51">
        <f t="shared" si="0"/>
        <v>0</v>
      </c>
      <c r="AA19" s="51" t="str">
        <f t="shared" si="5"/>
        <v>PayPal</v>
      </c>
      <c r="AB19" s="51" t="str">
        <f t="shared" si="6"/>
        <v>In Transit</v>
      </c>
      <c r="AC19" s="51" t="str">
        <f t="shared" si="7"/>
        <v>Amazon Logistics</v>
      </c>
      <c r="AD19" s="60" t="str">
        <f>VLOOKUP(C19, ProductMaster!A:C, 3, FALSE)</f>
        <v>Books</v>
      </c>
      <c r="AE19" s="51" t="str">
        <f>VLOOKUP(AmazonSales!$B19,Table3[], 2,FALSE)</f>
        <v>Mason Hall</v>
      </c>
      <c r="AF19" s="26" t="str">
        <f t="shared" si="8"/>
        <v>cancelled</v>
      </c>
      <c r="AG19" s="6">
        <f t="shared" si="9"/>
        <v>0</v>
      </c>
      <c r="AH19" s="6">
        <f t="shared" si="10"/>
        <v>0</v>
      </c>
    </row>
    <row r="20" spans="1:34" ht="18" customHeight="1" x14ac:dyDescent="0.3">
      <c r="A20" s="65" t="s">
        <v>75</v>
      </c>
      <c r="B20" s="36" t="s">
        <v>76</v>
      </c>
      <c r="C20" s="36" t="s">
        <v>62</v>
      </c>
      <c r="D20" s="36" t="s">
        <v>26</v>
      </c>
      <c r="E20" s="37">
        <v>94</v>
      </c>
      <c r="F20" s="37">
        <v>4</v>
      </c>
      <c r="G20" s="38">
        <v>376</v>
      </c>
      <c r="H20" s="39" t="s">
        <v>22</v>
      </c>
      <c r="I20" s="39" t="s">
        <v>27</v>
      </c>
      <c r="J20" s="39" t="s">
        <v>28</v>
      </c>
      <c r="K20" s="40">
        <v>8</v>
      </c>
      <c r="L20" s="41">
        <v>25</v>
      </c>
      <c r="M20" s="41">
        <v>2023</v>
      </c>
      <c r="N20" s="42">
        <f t="shared" si="1"/>
        <v>45163</v>
      </c>
      <c r="O20" s="41"/>
      <c r="P20" s="41"/>
      <c r="Q20" s="41"/>
      <c r="R20" s="42" t="str">
        <f t="shared" si="2"/>
        <v xml:space="preserve"> </v>
      </c>
      <c r="S20" s="41"/>
      <c r="T20" s="41"/>
      <c r="U20" s="41"/>
      <c r="V20" s="42" t="str">
        <f t="shared" si="3"/>
        <v xml:space="preserve"> </v>
      </c>
      <c r="W20" s="43" t="str">
        <f t="shared" si="11"/>
        <v xml:space="preserve"> </v>
      </c>
      <c r="X20" s="43" t="str">
        <f>_xlfn.XLOOKUP(C20,ProductMaster!A:A,ProductMaster!B:B)</f>
        <v>Shoes</v>
      </c>
      <c r="Y20" s="43" t="str">
        <f t="shared" si="4"/>
        <v>Active</v>
      </c>
      <c r="Z20" s="43">
        <f t="shared" si="0"/>
        <v>0</v>
      </c>
      <c r="AA20" s="43" t="str">
        <f t="shared" si="5"/>
        <v>Credit Card</v>
      </c>
      <c r="AB20" s="43" t="str">
        <f t="shared" si="6"/>
        <v>In Transit</v>
      </c>
      <c r="AC20" s="43" t="str">
        <f t="shared" si="7"/>
        <v>USPS</v>
      </c>
      <c r="AD20" s="59" t="str">
        <f>VLOOKUP(C20, ProductMaster!A:C, 3, FALSE)</f>
        <v>Fashion</v>
      </c>
      <c r="AE20" s="43" t="str">
        <f>VLOOKUP(AmazonSales!$B20,Table3[], 2,FALSE)</f>
        <v>Jacob Price</v>
      </c>
      <c r="AF20" s="26" t="str">
        <f t="shared" si="8"/>
        <v>cancelled</v>
      </c>
      <c r="AG20" s="6">
        <f t="shared" si="9"/>
        <v>0</v>
      </c>
      <c r="AH20" s="6">
        <f t="shared" si="10"/>
        <v>0</v>
      </c>
    </row>
    <row r="21" spans="1:34" ht="18" customHeight="1" x14ac:dyDescent="0.3">
      <c r="A21" s="66" t="s">
        <v>77</v>
      </c>
      <c r="B21" s="44" t="s">
        <v>78</v>
      </c>
      <c r="C21" s="44" t="s">
        <v>79</v>
      </c>
      <c r="D21" s="44" t="s">
        <v>14</v>
      </c>
      <c r="E21" s="45">
        <v>813</v>
      </c>
      <c r="F21" s="45">
        <v>2</v>
      </c>
      <c r="G21" s="46">
        <v>1626</v>
      </c>
      <c r="H21" s="47" t="s">
        <v>22</v>
      </c>
      <c r="I21" s="47" t="s">
        <v>27</v>
      </c>
      <c r="J21" s="47" t="s">
        <v>59</v>
      </c>
      <c r="K21" s="48">
        <v>4</v>
      </c>
      <c r="L21" s="49">
        <v>12</v>
      </c>
      <c r="M21" s="49">
        <v>2023</v>
      </c>
      <c r="N21" s="50">
        <f t="shared" si="1"/>
        <v>45028</v>
      </c>
      <c r="O21" s="49"/>
      <c r="P21" s="49"/>
      <c r="Q21" s="49"/>
      <c r="R21" s="50" t="str">
        <f t="shared" si="2"/>
        <v xml:space="preserve"> </v>
      </c>
      <c r="S21" s="49"/>
      <c r="T21" s="49"/>
      <c r="U21" s="49"/>
      <c r="V21" s="50" t="str">
        <f t="shared" si="3"/>
        <v xml:space="preserve"> </v>
      </c>
      <c r="W21" s="51" t="str">
        <f t="shared" si="11"/>
        <v xml:space="preserve"> </v>
      </c>
      <c r="X21" s="51" t="str">
        <f>_xlfn.XLOOKUP(C21,ProductMaster!A:A,ProductMaster!B:B)</f>
        <v>Smartphone</v>
      </c>
      <c r="Y21" s="51" t="str">
        <f t="shared" si="4"/>
        <v>Active</v>
      </c>
      <c r="Z21" s="51">
        <f t="shared" si="0"/>
        <v>0</v>
      </c>
      <c r="AA21" s="51" t="str">
        <f t="shared" si="5"/>
        <v>Credit Card</v>
      </c>
      <c r="AB21" s="51" t="str">
        <f t="shared" si="6"/>
        <v>In Transit</v>
      </c>
      <c r="AC21" s="51" t="str">
        <f t="shared" si="7"/>
        <v>FedEx</v>
      </c>
      <c r="AD21" s="60" t="str">
        <f>VLOOKUP(C21, ProductMaster!A:C, 3, FALSE)</f>
        <v>Electronics</v>
      </c>
      <c r="AE21" s="51" t="str">
        <f>VLOOKUP(AmazonSales!$B21,Table3[], 2,FALSE)</f>
        <v>Emma King</v>
      </c>
      <c r="AF21" s="26" t="str">
        <f t="shared" si="8"/>
        <v>cancelled</v>
      </c>
      <c r="AG21" s="6">
        <f t="shared" si="9"/>
        <v>0</v>
      </c>
      <c r="AH21" s="6">
        <f t="shared" si="10"/>
        <v>0</v>
      </c>
    </row>
    <row r="22" spans="1:34" ht="18" customHeight="1" x14ac:dyDescent="0.3">
      <c r="A22" s="65" t="s">
        <v>80</v>
      </c>
      <c r="B22" s="36" t="s">
        <v>50</v>
      </c>
      <c r="C22" s="36" t="s">
        <v>71</v>
      </c>
      <c r="D22" s="36" t="s">
        <v>43</v>
      </c>
      <c r="E22" s="37">
        <v>21</v>
      </c>
      <c r="F22" s="37">
        <v>4</v>
      </c>
      <c r="G22" s="38">
        <v>84</v>
      </c>
      <c r="H22" s="39" t="s">
        <v>31</v>
      </c>
      <c r="I22" s="39" t="s">
        <v>27</v>
      </c>
      <c r="J22" s="39" t="s">
        <v>36</v>
      </c>
      <c r="K22" s="40">
        <v>10</v>
      </c>
      <c r="L22" s="41">
        <v>2</v>
      </c>
      <c r="M22" s="41">
        <v>2023</v>
      </c>
      <c r="N22" s="42">
        <f t="shared" si="1"/>
        <v>45201</v>
      </c>
      <c r="O22" s="41"/>
      <c r="P22" s="41"/>
      <c r="Q22" s="41"/>
      <c r="R22" s="42" t="str">
        <f t="shared" si="2"/>
        <v xml:space="preserve"> </v>
      </c>
      <c r="S22" s="41"/>
      <c r="T22" s="41"/>
      <c r="U22" s="41"/>
      <c r="V22" s="42" t="str">
        <f t="shared" si="3"/>
        <v xml:space="preserve"> </v>
      </c>
      <c r="W22" s="43" t="str">
        <f t="shared" si="11"/>
        <v xml:space="preserve"> </v>
      </c>
      <c r="X22" s="43" t="str">
        <f>_xlfn.XLOOKUP(C22,ProductMaster!A:A,ProductMaster!B:B)</f>
        <v>Novel</v>
      </c>
      <c r="Y22" s="43" t="str">
        <f t="shared" si="4"/>
        <v>Active</v>
      </c>
      <c r="Z22" s="43">
        <f t="shared" si="0"/>
        <v>0</v>
      </c>
      <c r="AA22" s="43" t="str">
        <f t="shared" si="5"/>
        <v>PayPal</v>
      </c>
      <c r="AB22" s="43" t="str">
        <f t="shared" si="6"/>
        <v>In Transit</v>
      </c>
      <c r="AC22" s="43" t="str">
        <f t="shared" si="7"/>
        <v>Amazon Logistics</v>
      </c>
      <c r="AD22" s="59" t="str">
        <f>VLOOKUP(C22, ProductMaster!A:C, 3, FALSE)</f>
        <v>Books</v>
      </c>
      <c r="AE22" s="43" t="str">
        <f>VLOOKUP(AmazonSales!$B22,Table3[], 2,FALSE)</f>
        <v>Olivia Martinez</v>
      </c>
      <c r="AF22" s="26" t="str">
        <f t="shared" si="8"/>
        <v>cancelled</v>
      </c>
      <c r="AG22" s="6">
        <f t="shared" si="9"/>
        <v>0</v>
      </c>
      <c r="AH22" s="6">
        <f t="shared" si="10"/>
        <v>0</v>
      </c>
    </row>
    <row r="23" spans="1:34" ht="18" customHeight="1" x14ac:dyDescent="0.3">
      <c r="A23" s="66" t="s">
        <v>81</v>
      </c>
      <c r="B23" s="44" t="s">
        <v>61</v>
      </c>
      <c r="C23" s="44" t="s">
        <v>13</v>
      </c>
      <c r="D23" s="44" t="s">
        <v>48</v>
      </c>
      <c r="E23" s="45">
        <v>46</v>
      </c>
      <c r="F23" s="45">
        <v>5</v>
      </c>
      <c r="G23" s="46">
        <v>230</v>
      </c>
      <c r="H23" s="47" t="s">
        <v>31</v>
      </c>
      <c r="I23" s="47" t="s">
        <v>27</v>
      </c>
      <c r="J23" s="47" t="s">
        <v>28</v>
      </c>
      <c r="K23" s="48">
        <v>11</v>
      </c>
      <c r="L23" s="49">
        <v>9</v>
      </c>
      <c r="M23" s="49">
        <v>2023</v>
      </c>
      <c r="N23" s="50">
        <f t="shared" si="1"/>
        <v>45239</v>
      </c>
      <c r="O23" s="49"/>
      <c r="P23" s="49"/>
      <c r="Q23" s="49"/>
      <c r="R23" s="50" t="str">
        <f t="shared" si="2"/>
        <v xml:space="preserve"> </v>
      </c>
      <c r="S23" s="49"/>
      <c r="T23" s="49"/>
      <c r="U23" s="49"/>
      <c r="V23" s="50" t="str">
        <f t="shared" si="3"/>
        <v xml:space="preserve"> </v>
      </c>
      <c r="W23" s="51" t="str">
        <f t="shared" si="11"/>
        <v xml:space="preserve"> </v>
      </c>
      <c r="X23" s="51" t="str">
        <f>_xlfn.XLOOKUP(C23,ProductMaster!A:A,ProductMaster!B:B)</f>
        <v>Lamp</v>
      </c>
      <c r="Y23" s="51" t="str">
        <f t="shared" si="4"/>
        <v>Active</v>
      </c>
      <c r="Z23" s="51">
        <f t="shared" si="0"/>
        <v>0</v>
      </c>
      <c r="AA23" s="51" t="str">
        <f t="shared" si="5"/>
        <v>PayPal</v>
      </c>
      <c r="AB23" s="51" t="str">
        <f t="shared" si="6"/>
        <v>In Transit</v>
      </c>
      <c r="AC23" s="51" t="str">
        <f t="shared" si="7"/>
        <v>USPS</v>
      </c>
      <c r="AD23" s="60" t="str">
        <f>VLOOKUP(C23, ProductMaster!A:C, 3, FALSE)</f>
        <v>Home</v>
      </c>
      <c r="AE23" s="51" t="str">
        <f>VLOOKUP(AmazonSales!$B23,Table3[], 2,FALSE)</f>
        <v>Charlotte Reed</v>
      </c>
      <c r="AF23" s="26" t="str">
        <f t="shared" si="8"/>
        <v>cancelled</v>
      </c>
      <c r="AG23" s="6">
        <f t="shared" si="9"/>
        <v>0</v>
      </c>
      <c r="AH23" s="6">
        <f t="shared" si="10"/>
        <v>0</v>
      </c>
    </row>
    <row r="24" spans="1:34" ht="18" customHeight="1" x14ac:dyDescent="0.3">
      <c r="A24" s="65" t="s">
        <v>82</v>
      </c>
      <c r="B24" s="36" t="s">
        <v>83</v>
      </c>
      <c r="C24" s="36" t="s">
        <v>35</v>
      </c>
      <c r="D24" s="36" t="s">
        <v>48</v>
      </c>
      <c r="E24" s="37">
        <v>58</v>
      </c>
      <c r="F24" s="37">
        <v>3</v>
      </c>
      <c r="G24" s="38">
        <v>174</v>
      </c>
      <c r="H24" s="39" t="s">
        <v>39</v>
      </c>
      <c r="I24" s="39" t="s">
        <v>16</v>
      </c>
      <c r="J24" s="39" t="s">
        <v>36</v>
      </c>
      <c r="K24" s="40">
        <v>2</v>
      </c>
      <c r="L24" s="41">
        <v>13</v>
      </c>
      <c r="M24" s="41">
        <v>2023</v>
      </c>
      <c r="N24" s="42">
        <f t="shared" si="1"/>
        <v>44970</v>
      </c>
      <c r="O24" s="41"/>
      <c r="P24" s="41"/>
      <c r="Q24" s="41"/>
      <c r="R24" s="42" t="str">
        <f t="shared" si="2"/>
        <v xml:space="preserve"> </v>
      </c>
      <c r="S24" s="41">
        <v>2</v>
      </c>
      <c r="T24" s="41">
        <v>14</v>
      </c>
      <c r="U24" s="41">
        <v>2023</v>
      </c>
      <c r="V24" s="42">
        <f t="shared" si="3"/>
        <v>44971</v>
      </c>
      <c r="W24" s="43" t="str">
        <f t="shared" si="11"/>
        <v xml:space="preserve"> </v>
      </c>
      <c r="X24" s="43" t="str">
        <f>_xlfn.XLOOKUP(C24,ProductMaster!A:A,ProductMaster!B:B)</f>
        <v>Jeans</v>
      </c>
      <c r="Y24" s="43" t="str">
        <f t="shared" si="4"/>
        <v>Cancelled</v>
      </c>
      <c r="Z24" s="43">
        <f t="shared" si="0"/>
        <v>0</v>
      </c>
      <c r="AA24" s="43" t="str">
        <f t="shared" si="5"/>
        <v>Amazon Pay</v>
      </c>
      <c r="AB24" s="43" t="str">
        <f t="shared" si="6"/>
        <v>Cancelled</v>
      </c>
      <c r="AC24" s="43" t="str">
        <f t="shared" si="7"/>
        <v>Amazon Logistics</v>
      </c>
      <c r="AD24" s="59" t="str">
        <f>VLOOKUP(C24, ProductMaster!A:C, 3, FALSE)</f>
        <v>Fashion</v>
      </c>
      <c r="AE24" s="43" t="str">
        <f>VLOOKUP(AmazonSales!$B24,Table3[], 2,FALSE)</f>
        <v>Elijah Lewis</v>
      </c>
      <c r="AF24" s="26" t="str">
        <f t="shared" si="8"/>
        <v>cancelled</v>
      </c>
      <c r="AG24" s="6">
        <f t="shared" si="9"/>
        <v>1</v>
      </c>
      <c r="AH24" s="6">
        <f t="shared" si="10"/>
        <v>0.33333333333333331</v>
      </c>
    </row>
    <row r="25" spans="1:34" ht="18" customHeight="1" x14ac:dyDescent="0.3">
      <c r="A25" s="66" t="s">
        <v>84</v>
      </c>
      <c r="B25" s="44" t="s">
        <v>85</v>
      </c>
      <c r="C25" s="44" t="s">
        <v>62</v>
      </c>
      <c r="D25" s="44" t="s">
        <v>48</v>
      </c>
      <c r="E25" s="45">
        <v>96</v>
      </c>
      <c r="F25" s="45">
        <v>5</v>
      </c>
      <c r="G25" s="46">
        <v>480</v>
      </c>
      <c r="H25" s="47" t="s">
        <v>39</v>
      </c>
      <c r="I25" s="47" t="s">
        <v>23</v>
      </c>
      <c r="J25" s="47" t="s">
        <v>36</v>
      </c>
      <c r="K25" s="48">
        <v>11</v>
      </c>
      <c r="L25" s="49">
        <v>2</v>
      </c>
      <c r="M25" s="49">
        <v>2023</v>
      </c>
      <c r="N25" s="50">
        <f t="shared" si="1"/>
        <v>45232</v>
      </c>
      <c r="O25" s="49">
        <v>11</v>
      </c>
      <c r="P25" s="49">
        <v>5</v>
      </c>
      <c r="Q25" s="49">
        <v>2023</v>
      </c>
      <c r="R25" s="50">
        <f t="shared" si="2"/>
        <v>45235</v>
      </c>
      <c r="S25" s="49"/>
      <c r="T25" s="49"/>
      <c r="U25" s="49"/>
      <c r="V25" s="50" t="str">
        <f t="shared" si="3"/>
        <v xml:space="preserve"> </v>
      </c>
      <c r="W25" s="51">
        <f t="shared" si="11"/>
        <v>3</v>
      </c>
      <c r="X25" s="51" t="str">
        <f>_xlfn.XLOOKUP(C25,ProductMaster!A:A,ProductMaster!B:B)</f>
        <v>Shoes</v>
      </c>
      <c r="Y25" s="51" t="str">
        <f t="shared" si="4"/>
        <v>Active</v>
      </c>
      <c r="Z25" s="51">
        <f t="shared" si="0"/>
        <v>480</v>
      </c>
      <c r="AA25" s="51" t="str">
        <f t="shared" si="5"/>
        <v>Amazon Pay</v>
      </c>
      <c r="AB25" s="51" t="str">
        <f t="shared" si="6"/>
        <v>Delivered</v>
      </c>
      <c r="AC25" s="51" t="str">
        <f t="shared" si="7"/>
        <v>Amazon Logistics</v>
      </c>
      <c r="AD25" s="60" t="str">
        <f>VLOOKUP(C25, ProductMaster!A:C, 3, FALSE)</f>
        <v>Fashion</v>
      </c>
      <c r="AE25" s="51" t="str">
        <f>VLOOKUP(AmazonSales!$B25,Table3[], 2,FALSE)</f>
        <v>Lily Bennett</v>
      </c>
      <c r="AF25" s="26" t="str">
        <f t="shared" si="8"/>
        <v>slow</v>
      </c>
      <c r="AG25" s="6">
        <f t="shared" si="9"/>
        <v>0</v>
      </c>
      <c r="AH25" s="6">
        <f t="shared" si="10"/>
        <v>0</v>
      </c>
    </row>
    <row r="26" spans="1:34" ht="18" customHeight="1" x14ac:dyDescent="0.3">
      <c r="A26" s="65" t="s">
        <v>86</v>
      </c>
      <c r="B26" s="36" t="s">
        <v>87</v>
      </c>
      <c r="C26" s="36" t="s">
        <v>88</v>
      </c>
      <c r="D26" s="36" t="s">
        <v>26</v>
      </c>
      <c r="E26" s="37">
        <v>43</v>
      </c>
      <c r="F26" s="37">
        <v>1</v>
      </c>
      <c r="G26" s="38">
        <v>43</v>
      </c>
      <c r="H26" s="39" t="s">
        <v>44</v>
      </c>
      <c r="I26" s="39" t="s">
        <v>23</v>
      </c>
      <c r="J26" s="39" t="s">
        <v>36</v>
      </c>
      <c r="K26" s="40">
        <v>5</v>
      </c>
      <c r="L26" s="41">
        <v>28</v>
      </c>
      <c r="M26" s="41">
        <v>2023</v>
      </c>
      <c r="N26" s="42">
        <f t="shared" si="1"/>
        <v>45074</v>
      </c>
      <c r="O26" s="41">
        <v>5</v>
      </c>
      <c r="P26" s="41">
        <v>30</v>
      </c>
      <c r="Q26" s="41">
        <v>2023</v>
      </c>
      <c r="R26" s="42">
        <f t="shared" si="2"/>
        <v>45076</v>
      </c>
      <c r="S26" s="41"/>
      <c r="T26" s="41"/>
      <c r="U26" s="41"/>
      <c r="V26" s="42" t="str">
        <f t="shared" si="3"/>
        <v xml:space="preserve"> </v>
      </c>
      <c r="W26" s="43">
        <f t="shared" si="11"/>
        <v>2</v>
      </c>
      <c r="X26" s="43" t="str">
        <f>_xlfn.XLOOKUP(C26,ProductMaster!A:A,ProductMaster!B:B)</f>
        <v>Action Figure</v>
      </c>
      <c r="Y26" s="43" t="str">
        <f t="shared" si="4"/>
        <v>Active</v>
      </c>
      <c r="Z26" s="43">
        <f t="shared" si="0"/>
        <v>43</v>
      </c>
      <c r="AA26" s="43" t="str">
        <f t="shared" si="5"/>
        <v>Debit Card</v>
      </c>
      <c r="AB26" s="43" t="str">
        <f t="shared" si="6"/>
        <v>Delivered</v>
      </c>
      <c r="AC26" s="43" t="str">
        <f t="shared" si="7"/>
        <v>Amazon Logistics</v>
      </c>
      <c r="AD26" s="59" t="str">
        <f>VLOOKUP(C26, ProductMaster!A:C, 3, FALSE)</f>
        <v>Toys</v>
      </c>
      <c r="AE26" s="43" t="str">
        <f>VLOOKUP(AmazonSales!$B26,Table3[], 2,FALSE)</f>
        <v>Benjamin Clark</v>
      </c>
      <c r="AF26" s="26" t="str">
        <f t="shared" si="8"/>
        <v>fast</v>
      </c>
      <c r="AG26" s="6">
        <f t="shared" si="9"/>
        <v>0</v>
      </c>
      <c r="AH26" s="6">
        <f t="shared" si="10"/>
        <v>0</v>
      </c>
    </row>
    <row r="27" spans="1:34" ht="18" customHeight="1" x14ac:dyDescent="0.3">
      <c r="A27" s="66" t="s">
        <v>89</v>
      </c>
      <c r="B27" s="44" t="s">
        <v>34</v>
      </c>
      <c r="C27" s="44" t="s">
        <v>90</v>
      </c>
      <c r="D27" s="44" t="s">
        <v>26</v>
      </c>
      <c r="E27" s="45">
        <v>64</v>
      </c>
      <c r="F27" s="45">
        <v>4</v>
      </c>
      <c r="G27" s="46">
        <v>256</v>
      </c>
      <c r="H27" s="47" t="s">
        <v>44</v>
      </c>
      <c r="I27" s="47" t="s">
        <v>23</v>
      </c>
      <c r="J27" s="47" t="s">
        <v>28</v>
      </c>
      <c r="K27" s="48">
        <v>10</v>
      </c>
      <c r="L27" s="49">
        <v>15</v>
      </c>
      <c r="M27" s="49">
        <v>2023</v>
      </c>
      <c r="N27" s="50">
        <f t="shared" si="1"/>
        <v>45214</v>
      </c>
      <c r="O27" s="49">
        <v>10</v>
      </c>
      <c r="P27" s="49">
        <v>21</v>
      </c>
      <c r="Q27" s="49">
        <v>2023</v>
      </c>
      <c r="R27" s="50">
        <f t="shared" si="2"/>
        <v>45220</v>
      </c>
      <c r="S27" s="49"/>
      <c r="T27" s="49"/>
      <c r="U27" s="49"/>
      <c r="V27" s="50" t="str">
        <f t="shared" si="3"/>
        <v xml:space="preserve"> </v>
      </c>
      <c r="W27" s="51">
        <f t="shared" si="11"/>
        <v>6</v>
      </c>
      <c r="X27" s="51" t="str">
        <f>_xlfn.XLOOKUP(C27,ProductMaster!A:A,ProductMaster!B:B)</f>
        <v>Backpack</v>
      </c>
      <c r="Y27" s="51" t="str">
        <f t="shared" si="4"/>
        <v>Active</v>
      </c>
      <c r="Z27" s="51">
        <f t="shared" si="0"/>
        <v>256</v>
      </c>
      <c r="AA27" s="51" t="str">
        <f t="shared" si="5"/>
        <v>Debit Card</v>
      </c>
      <c r="AB27" s="51" t="str">
        <f t="shared" si="6"/>
        <v>Delivered</v>
      </c>
      <c r="AC27" s="51" t="str">
        <f t="shared" si="7"/>
        <v>USPS</v>
      </c>
      <c r="AD27" s="60" t="str">
        <f>VLOOKUP(C27, ProductMaster!A:C, 3, FALSE)</f>
        <v>Fashion</v>
      </c>
      <c r="AE27" s="51" t="str">
        <f>VLOOKUP(AmazonSales!$B27,Table3[], 2,FALSE)</f>
        <v>Hazel Brooks</v>
      </c>
      <c r="AF27" s="26" t="str">
        <f t="shared" si="8"/>
        <v>slow</v>
      </c>
      <c r="AG27" s="6">
        <f t="shared" si="9"/>
        <v>0</v>
      </c>
      <c r="AH27" s="6">
        <f t="shared" si="10"/>
        <v>0</v>
      </c>
    </row>
    <row r="28" spans="1:34" ht="18" customHeight="1" x14ac:dyDescent="0.3">
      <c r="A28" s="65" t="s">
        <v>91</v>
      </c>
      <c r="B28" s="36" t="s">
        <v>92</v>
      </c>
      <c r="C28" s="36" t="s">
        <v>74</v>
      </c>
      <c r="D28" s="36" t="s">
        <v>26</v>
      </c>
      <c r="E28" s="37">
        <v>70</v>
      </c>
      <c r="F28" s="37">
        <v>2</v>
      </c>
      <c r="G28" s="38">
        <v>140</v>
      </c>
      <c r="H28" s="39" t="s">
        <v>39</v>
      </c>
      <c r="I28" s="39" t="s">
        <v>27</v>
      </c>
      <c r="J28" s="39" t="s">
        <v>36</v>
      </c>
      <c r="K28" s="40">
        <v>1</v>
      </c>
      <c r="L28" s="41">
        <v>16</v>
      </c>
      <c r="M28" s="41">
        <v>2023</v>
      </c>
      <c r="N28" s="42">
        <f t="shared" si="1"/>
        <v>44942</v>
      </c>
      <c r="O28" s="41"/>
      <c r="P28" s="41"/>
      <c r="Q28" s="41"/>
      <c r="R28" s="42" t="str">
        <f t="shared" si="2"/>
        <v xml:space="preserve"> </v>
      </c>
      <c r="S28" s="41"/>
      <c r="T28" s="41"/>
      <c r="U28" s="41"/>
      <c r="V28" s="42" t="str">
        <f t="shared" si="3"/>
        <v xml:space="preserve"> </v>
      </c>
      <c r="W28" s="43" t="str">
        <f t="shared" si="11"/>
        <v xml:space="preserve"> </v>
      </c>
      <c r="X28" s="43" t="str">
        <f>_xlfn.XLOOKUP(C28,ProductMaster!A:A,ProductMaster!B:B)</f>
        <v>Textbook</v>
      </c>
      <c r="Y28" s="43" t="str">
        <f t="shared" si="4"/>
        <v>Active</v>
      </c>
      <c r="Z28" s="43">
        <f t="shared" si="0"/>
        <v>0</v>
      </c>
      <c r="AA28" s="43" t="str">
        <f t="shared" si="5"/>
        <v>Amazon Pay</v>
      </c>
      <c r="AB28" s="43" t="str">
        <f t="shared" si="6"/>
        <v>In Transit</v>
      </c>
      <c r="AC28" s="43" t="str">
        <f t="shared" si="7"/>
        <v>Amazon Logistics</v>
      </c>
      <c r="AD28" s="59" t="str">
        <f>VLOOKUP(C28, ProductMaster!A:C, 3, FALSE)</f>
        <v>Books</v>
      </c>
      <c r="AE28" s="43" t="str">
        <f>VLOOKUP(AmazonSales!$B28,Table3[], 2,FALSE)</f>
        <v>Grace Scott</v>
      </c>
      <c r="AF28" s="26" t="str">
        <f t="shared" si="8"/>
        <v>cancelled</v>
      </c>
      <c r="AG28" s="6">
        <f t="shared" si="9"/>
        <v>0</v>
      </c>
      <c r="AH28" s="6">
        <f t="shared" si="10"/>
        <v>0</v>
      </c>
    </row>
    <row r="29" spans="1:34" ht="18" customHeight="1" x14ac:dyDescent="0.3">
      <c r="A29" s="66" t="s">
        <v>93</v>
      </c>
      <c r="B29" s="44" t="s">
        <v>92</v>
      </c>
      <c r="C29" s="44" t="s">
        <v>20</v>
      </c>
      <c r="D29" s="44" t="s">
        <v>43</v>
      </c>
      <c r="E29" s="45">
        <v>97</v>
      </c>
      <c r="F29" s="45">
        <v>3</v>
      </c>
      <c r="G29" s="46">
        <v>291</v>
      </c>
      <c r="H29" s="47" t="s">
        <v>22</v>
      </c>
      <c r="I29" s="47" t="s">
        <v>27</v>
      </c>
      <c r="J29" s="47" t="s">
        <v>36</v>
      </c>
      <c r="K29" s="48">
        <v>10</v>
      </c>
      <c r="L29" s="49">
        <v>9</v>
      </c>
      <c r="M29" s="49">
        <v>2023</v>
      </c>
      <c r="N29" s="50">
        <f t="shared" si="1"/>
        <v>45208</v>
      </c>
      <c r="O29" s="49"/>
      <c r="P29" s="49"/>
      <c r="Q29" s="49"/>
      <c r="R29" s="50" t="str">
        <f t="shared" si="2"/>
        <v xml:space="preserve"> </v>
      </c>
      <c r="S29" s="49"/>
      <c r="T29" s="49"/>
      <c r="U29" s="49"/>
      <c r="V29" s="50" t="str">
        <f t="shared" si="3"/>
        <v xml:space="preserve"> </v>
      </c>
      <c r="W29" s="51" t="str">
        <f t="shared" si="11"/>
        <v xml:space="preserve"> </v>
      </c>
      <c r="X29" s="51" t="str">
        <f>_xlfn.XLOOKUP(C29,ProductMaster!A:A,ProductMaster!B:B)</f>
        <v>Doll House</v>
      </c>
      <c r="Y29" s="51" t="str">
        <f t="shared" si="4"/>
        <v>Active</v>
      </c>
      <c r="Z29" s="51">
        <f t="shared" si="0"/>
        <v>0</v>
      </c>
      <c r="AA29" s="51" t="str">
        <f t="shared" si="5"/>
        <v>Credit Card</v>
      </c>
      <c r="AB29" s="51" t="str">
        <f t="shared" si="6"/>
        <v>In Transit</v>
      </c>
      <c r="AC29" s="51" t="str">
        <f t="shared" si="7"/>
        <v>Amazon Logistics</v>
      </c>
      <c r="AD29" s="60" t="str">
        <f>VLOOKUP(C29, ProductMaster!A:C, 3, FALSE)</f>
        <v>Toys</v>
      </c>
      <c r="AE29" s="51" t="str">
        <f>VLOOKUP(AmazonSales!$B29,Table3[], 2,FALSE)</f>
        <v>Grace Scott</v>
      </c>
      <c r="AF29" s="26" t="str">
        <f t="shared" si="8"/>
        <v>cancelled</v>
      </c>
      <c r="AG29" s="6">
        <f t="shared" si="9"/>
        <v>0</v>
      </c>
      <c r="AH29" s="6">
        <f t="shared" si="10"/>
        <v>0</v>
      </c>
    </row>
    <row r="30" spans="1:34" ht="18" customHeight="1" x14ac:dyDescent="0.3">
      <c r="A30" s="65" t="s">
        <v>94</v>
      </c>
      <c r="B30" s="36" t="s">
        <v>95</v>
      </c>
      <c r="C30" s="36" t="s">
        <v>47</v>
      </c>
      <c r="D30" s="36" t="s">
        <v>21</v>
      </c>
      <c r="E30" s="37">
        <v>37</v>
      </c>
      <c r="F30" s="37">
        <v>3</v>
      </c>
      <c r="G30" s="38">
        <v>111</v>
      </c>
      <c r="H30" s="39" t="s">
        <v>15</v>
      </c>
      <c r="I30" s="39" t="s">
        <v>16</v>
      </c>
      <c r="J30" s="39" t="s">
        <v>17</v>
      </c>
      <c r="K30" s="40">
        <v>10</v>
      </c>
      <c r="L30" s="41">
        <v>7</v>
      </c>
      <c r="M30" s="41">
        <v>2023</v>
      </c>
      <c r="N30" s="42">
        <f t="shared" si="1"/>
        <v>45206</v>
      </c>
      <c r="O30" s="41"/>
      <c r="P30" s="41"/>
      <c r="Q30" s="41"/>
      <c r="R30" s="42" t="str">
        <f t="shared" si="2"/>
        <v xml:space="preserve"> </v>
      </c>
      <c r="S30" s="41">
        <v>10</v>
      </c>
      <c r="T30" s="41">
        <v>10</v>
      </c>
      <c r="U30" s="41">
        <v>2023</v>
      </c>
      <c r="V30" s="42">
        <f t="shared" si="3"/>
        <v>45209</v>
      </c>
      <c r="W30" s="43" t="str">
        <f t="shared" si="11"/>
        <v xml:space="preserve"> </v>
      </c>
      <c r="X30" s="43" t="str">
        <f>_xlfn.XLOOKUP(C30,ProductMaster!A:A,ProductMaster!B:B)</f>
        <v>Wall Clock</v>
      </c>
      <c r="Y30" s="43" t="str">
        <f t="shared" si="4"/>
        <v>Cancelled</v>
      </c>
      <c r="Z30" s="43">
        <f t="shared" si="0"/>
        <v>0</v>
      </c>
      <c r="AA30" s="43" t="str">
        <f t="shared" si="5"/>
        <v>Apple Pay</v>
      </c>
      <c r="AB30" s="43" t="str">
        <f t="shared" si="6"/>
        <v>Cancelled</v>
      </c>
      <c r="AC30" s="43" t="str">
        <f t="shared" si="7"/>
        <v>DHL</v>
      </c>
      <c r="AD30" s="59" t="str">
        <f>VLOOKUP(C30, ProductMaster!A:C, 3, FALSE)</f>
        <v>Home</v>
      </c>
      <c r="AE30" s="43" t="str">
        <f>VLOOKUP(AmazonSales!$B30,Table3[], 2,FALSE)</f>
        <v>Liam Walker</v>
      </c>
      <c r="AF30" s="26" t="str">
        <f t="shared" si="8"/>
        <v>cancelled</v>
      </c>
      <c r="AG30" s="6">
        <f t="shared" si="9"/>
        <v>1</v>
      </c>
      <c r="AH30" s="6">
        <f t="shared" si="10"/>
        <v>0.33333333333333331</v>
      </c>
    </row>
    <row r="31" spans="1:34" ht="18" customHeight="1" x14ac:dyDescent="0.3">
      <c r="A31" s="66" t="s">
        <v>96</v>
      </c>
      <c r="B31" s="44" t="s">
        <v>97</v>
      </c>
      <c r="C31" s="44" t="s">
        <v>74</v>
      </c>
      <c r="D31" s="44" t="s">
        <v>14</v>
      </c>
      <c r="E31" s="45">
        <v>69</v>
      </c>
      <c r="F31" s="45">
        <v>5</v>
      </c>
      <c r="G31" s="46">
        <v>345</v>
      </c>
      <c r="H31" s="47" t="s">
        <v>39</v>
      </c>
      <c r="I31" s="47" t="s">
        <v>27</v>
      </c>
      <c r="J31" s="47" t="s">
        <v>36</v>
      </c>
      <c r="K31" s="48">
        <v>2</v>
      </c>
      <c r="L31" s="49">
        <v>14</v>
      </c>
      <c r="M31" s="49">
        <v>2023</v>
      </c>
      <c r="N31" s="50">
        <f t="shared" si="1"/>
        <v>44971</v>
      </c>
      <c r="O31" s="49"/>
      <c r="P31" s="49"/>
      <c r="Q31" s="49"/>
      <c r="R31" s="50" t="str">
        <f t="shared" si="2"/>
        <v xml:space="preserve"> </v>
      </c>
      <c r="S31" s="49"/>
      <c r="T31" s="49"/>
      <c r="U31" s="49"/>
      <c r="V31" s="50" t="str">
        <f t="shared" si="3"/>
        <v xml:space="preserve"> </v>
      </c>
      <c r="W31" s="51" t="str">
        <f t="shared" si="11"/>
        <v xml:space="preserve"> </v>
      </c>
      <c r="X31" s="51" t="str">
        <f>_xlfn.XLOOKUP(C31,ProductMaster!A:A,ProductMaster!B:B)</f>
        <v>Textbook</v>
      </c>
      <c r="Y31" s="51" t="str">
        <f t="shared" si="4"/>
        <v>Active</v>
      </c>
      <c r="Z31" s="51">
        <f t="shared" si="0"/>
        <v>0</v>
      </c>
      <c r="AA31" s="51" t="str">
        <f t="shared" si="5"/>
        <v>Amazon Pay</v>
      </c>
      <c r="AB31" s="51" t="str">
        <f t="shared" si="6"/>
        <v>In Transit</v>
      </c>
      <c r="AC31" s="51" t="str">
        <f t="shared" si="7"/>
        <v>Amazon Logistics</v>
      </c>
      <c r="AD31" s="60" t="str">
        <f>VLOOKUP(C31, ProductMaster!A:C, 3, FALSE)</f>
        <v>Books</v>
      </c>
      <c r="AE31" s="51" t="str">
        <f>VLOOKUP(AmazonSales!$B31,Table3[], 2,FALSE)</f>
        <v>Harper Young</v>
      </c>
      <c r="AF31" s="26" t="str">
        <f t="shared" si="8"/>
        <v>cancelled</v>
      </c>
      <c r="AG31" s="6">
        <f t="shared" si="9"/>
        <v>0</v>
      </c>
      <c r="AH31" s="6">
        <f t="shared" si="10"/>
        <v>0</v>
      </c>
    </row>
    <row r="32" spans="1:34" ht="18" customHeight="1" x14ac:dyDescent="0.3">
      <c r="A32" s="65" t="s">
        <v>98</v>
      </c>
      <c r="B32" s="36" t="s">
        <v>99</v>
      </c>
      <c r="C32" s="36" t="s">
        <v>88</v>
      </c>
      <c r="D32" s="36" t="s">
        <v>14</v>
      </c>
      <c r="E32" s="37">
        <v>42</v>
      </c>
      <c r="F32" s="37">
        <v>5</v>
      </c>
      <c r="G32" s="38">
        <v>210</v>
      </c>
      <c r="H32" s="39" t="s">
        <v>39</v>
      </c>
      <c r="I32" s="39" t="s">
        <v>27</v>
      </c>
      <c r="J32" s="39" t="s">
        <v>32</v>
      </c>
      <c r="K32" s="40">
        <v>3</v>
      </c>
      <c r="L32" s="41">
        <v>26</v>
      </c>
      <c r="M32" s="41">
        <v>2023</v>
      </c>
      <c r="N32" s="42">
        <f t="shared" si="1"/>
        <v>45011</v>
      </c>
      <c r="O32" s="41"/>
      <c r="P32" s="41"/>
      <c r="Q32" s="41"/>
      <c r="R32" s="42" t="str">
        <f t="shared" si="2"/>
        <v xml:space="preserve"> </v>
      </c>
      <c r="S32" s="41"/>
      <c r="T32" s="41"/>
      <c r="U32" s="41"/>
      <c r="V32" s="42" t="str">
        <f t="shared" si="3"/>
        <v xml:space="preserve"> </v>
      </c>
      <c r="W32" s="43" t="str">
        <f t="shared" si="11"/>
        <v xml:space="preserve"> </v>
      </c>
      <c r="X32" s="43" t="str">
        <f>_xlfn.XLOOKUP(C32,ProductMaster!A:A,ProductMaster!B:B)</f>
        <v>Action Figure</v>
      </c>
      <c r="Y32" s="43" t="str">
        <f t="shared" si="4"/>
        <v>Active</v>
      </c>
      <c r="Z32" s="43">
        <f t="shared" si="0"/>
        <v>0</v>
      </c>
      <c r="AA32" s="43" t="str">
        <f t="shared" si="5"/>
        <v>Amazon Pay</v>
      </c>
      <c r="AB32" s="43" t="str">
        <f t="shared" si="6"/>
        <v>In Transit</v>
      </c>
      <c r="AC32" s="43" t="str">
        <f t="shared" si="7"/>
        <v>UPS</v>
      </c>
      <c r="AD32" s="59" t="str">
        <f>VLOOKUP(C32, ProductMaster!A:C, 3, FALSE)</f>
        <v>Toys</v>
      </c>
      <c r="AE32" s="43" t="str">
        <f>VLOOKUP(AmazonSales!$B32,Table3[], 2,FALSE)</f>
        <v>Harper Young</v>
      </c>
      <c r="AF32" s="26" t="str">
        <f t="shared" si="8"/>
        <v>cancelled</v>
      </c>
      <c r="AG32" s="6">
        <f t="shared" si="9"/>
        <v>0</v>
      </c>
      <c r="AH32" s="6">
        <f t="shared" si="10"/>
        <v>0</v>
      </c>
    </row>
    <row r="33" spans="1:34" ht="18" customHeight="1" x14ac:dyDescent="0.3">
      <c r="A33" s="66" t="s">
        <v>100</v>
      </c>
      <c r="B33" s="44" t="s">
        <v>101</v>
      </c>
      <c r="C33" s="44" t="s">
        <v>102</v>
      </c>
      <c r="D33" s="44" t="s">
        <v>21</v>
      </c>
      <c r="E33" s="45">
        <v>11</v>
      </c>
      <c r="F33" s="45">
        <v>5</v>
      </c>
      <c r="G33" s="46">
        <v>55</v>
      </c>
      <c r="H33" s="47" t="s">
        <v>44</v>
      </c>
      <c r="I33" s="47" t="s">
        <v>16</v>
      </c>
      <c r="J33" s="47" t="s">
        <v>59</v>
      </c>
      <c r="K33" s="48">
        <v>6</v>
      </c>
      <c r="L33" s="49">
        <v>15</v>
      </c>
      <c r="M33" s="49">
        <v>2023</v>
      </c>
      <c r="N33" s="50">
        <f t="shared" si="1"/>
        <v>45092</v>
      </c>
      <c r="O33" s="49"/>
      <c r="P33" s="49"/>
      <c r="Q33" s="49"/>
      <c r="R33" s="50" t="str">
        <f t="shared" si="2"/>
        <v xml:space="preserve"> </v>
      </c>
      <c r="S33" s="49">
        <v>6</v>
      </c>
      <c r="T33" s="49">
        <v>22</v>
      </c>
      <c r="U33" s="49">
        <v>2023</v>
      </c>
      <c r="V33" s="50">
        <f t="shared" si="3"/>
        <v>45099</v>
      </c>
      <c r="W33" s="51" t="str">
        <f t="shared" si="11"/>
        <v xml:space="preserve"> </v>
      </c>
      <c r="X33" s="51" t="str">
        <f>_xlfn.XLOOKUP(C33,ProductMaster!A:A,ProductMaster!B:B)</f>
        <v>Magazine</v>
      </c>
      <c r="Y33" s="51" t="str">
        <f t="shared" si="4"/>
        <v>Cancelled</v>
      </c>
      <c r="Z33" s="51">
        <f t="shared" si="0"/>
        <v>0</v>
      </c>
      <c r="AA33" s="51" t="str">
        <f t="shared" si="5"/>
        <v>Debit Card</v>
      </c>
      <c r="AB33" s="51" t="str">
        <f t="shared" si="6"/>
        <v>Cancelled</v>
      </c>
      <c r="AC33" s="51" t="str">
        <f t="shared" si="7"/>
        <v>FedEx</v>
      </c>
      <c r="AD33" s="60" t="str">
        <f>VLOOKUP(C33, ProductMaster!A:C, 3, FALSE)</f>
        <v>Books</v>
      </c>
      <c r="AE33" s="51" t="str">
        <f>VLOOKUP(AmazonSales!$B33,Table3[], 2,FALSE)</f>
        <v>Emily Johnson</v>
      </c>
      <c r="AF33" s="26" t="str">
        <f t="shared" si="8"/>
        <v>cancelled</v>
      </c>
      <c r="AG33" s="6">
        <f t="shared" si="9"/>
        <v>1</v>
      </c>
      <c r="AH33" s="6">
        <f t="shared" si="10"/>
        <v>0.2</v>
      </c>
    </row>
    <row r="34" spans="1:34" ht="18" customHeight="1" x14ac:dyDescent="0.3">
      <c r="A34" s="65" t="s">
        <v>103</v>
      </c>
      <c r="B34" s="36" t="s">
        <v>83</v>
      </c>
      <c r="C34" s="36" t="s">
        <v>67</v>
      </c>
      <c r="D34" s="36" t="s">
        <v>26</v>
      </c>
      <c r="E34" s="37">
        <v>27</v>
      </c>
      <c r="F34" s="37">
        <v>2</v>
      </c>
      <c r="G34" s="38">
        <v>54</v>
      </c>
      <c r="H34" s="39" t="s">
        <v>15</v>
      </c>
      <c r="I34" s="39" t="s">
        <v>23</v>
      </c>
      <c r="J34" s="39" t="s">
        <v>28</v>
      </c>
      <c r="K34" s="40">
        <v>5</v>
      </c>
      <c r="L34" s="41">
        <v>22</v>
      </c>
      <c r="M34" s="41">
        <v>2023</v>
      </c>
      <c r="N34" s="42">
        <f t="shared" si="1"/>
        <v>45068</v>
      </c>
      <c r="O34" s="41">
        <v>5</v>
      </c>
      <c r="P34" s="41">
        <v>23</v>
      </c>
      <c r="Q34" s="41">
        <v>2023</v>
      </c>
      <c r="R34" s="42">
        <f t="shared" si="2"/>
        <v>45069</v>
      </c>
      <c r="S34" s="41"/>
      <c r="T34" s="41"/>
      <c r="U34" s="41"/>
      <c r="V34" s="42" t="str">
        <f t="shared" si="3"/>
        <v xml:space="preserve"> </v>
      </c>
      <c r="W34" s="43">
        <f t="shared" si="11"/>
        <v>1</v>
      </c>
      <c r="X34" s="43" t="str">
        <f>_xlfn.XLOOKUP(C34,ProductMaster!A:A,ProductMaster!B:B)</f>
        <v>T-Shirt</v>
      </c>
      <c r="Y34" s="43" t="str">
        <f t="shared" si="4"/>
        <v>Active</v>
      </c>
      <c r="Z34" s="43">
        <f t="shared" ref="Z34:Z65" si="12">IF(I34="delivered",G34,0)</f>
        <v>54</v>
      </c>
      <c r="AA34" s="43" t="str">
        <f t="shared" si="5"/>
        <v>Apple Pay</v>
      </c>
      <c r="AB34" s="43" t="str">
        <f t="shared" si="6"/>
        <v>Delivered</v>
      </c>
      <c r="AC34" s="43" t="str">
        <f t="shared" si="7"/>
        <v>USPS</v>
      </c>
      <c r="AD34" s="59" t="str">
        <f>VLOOKUP(C34, ProductMaster!A:C, 3, FALSE)</f>
        <v>Fashion</v>
      </c>
      <c r="AE34" s="43" t="str">
        <f>VLOOKUP(AmazonSales!$B34,Table3[], 2,FALSE)</f>
        <v>Elijah Lewis</v>
      </c>
      <c r="AF34" s="26" t="str">
        <f t="shared" si="8"/>
        <v>fast</v>
      </c>
      <c r="AG34" s="6">
        <f t="shared" si="9"/>
        <v>0</v>
      </c>
      <c r="AH34" s="6">
        <f t="shared" si="10"/>
        <v>0</v>
      </c>
    </row>
    <row r="35" spans="1:34" ht="18" customHeight="1" x14ac:dyDescent="0.3">
      <c r="A35" s="66" t="s">
        <v>104</v>
      </c>
      <c r="B35" s="44" t="s">
        <v>78</v>
      </c>
      <c r="C35" s="44" t="s">
        <v>71</v>
      </c>
      <c r="D35" s="44" t="s">
        <v>26</v>
      </c>
      <c r="E35" s="45">
        <v>21</v>
      </c>
      <c r="F35" s="45">
        <v>1</v>
      </c>
      <c r="G35" s="46">
        <v>21</v>
      </c>
      <c r="H35" s="47" t="s">
        <v>39</v>
      </c>
      <c r="I35" s="47" t="s">
        <v>27</v>
      </c>
      <c r="J35" s="47" t="s">
        <v>17</v>
      </c>
      <c r="K35" s="48">
        <v>11</v>
      </c>
      <c r="L35" s="49">
        <v>20</v>
      </c>
      <c r="M35" s="49">
        <v>2023</v>
      </c>
      <c r="N35" s="50">
        <f t="shared" si="1"/>
        <v>45250</v>
      </c>
      <c r="O35" s="49"/>
      <c r="P35" s="49"/>
      <c r="Q35" s="49"/>
      <c r="R35" s="50" t="str">
        <f t="shared" si="2"/>
        <v xml:space="preserve"> </v>
      </c>
      <c r="S35" s="49"/>
      <c r="T35" s="49"/>
      <c r="U35" s="49"/>
      <c r="V35" s="50" t="str">
        <f t="shared" si="3"/>
        <v xml:space="preserve"> </v>
      </c>
      <c r="W35" s="51" t="str">
        <f t="shared" si="11"/>
        <v xml:space="preserve"> </v>
      </c>
      <c r="X35" s="51" t="str">
        <f>_xlfn.XLOOKUP(C35,ProductMaster!A:A,ProductMaster!B:B)</f>
        <v>Novel</v>
      </c>
      <c r="Y35" s="51" t="str">
        <f t="shared" si="4"/>
        <v>Active</v>
      </c>
      <c r="Z35" s="51">
        <f t="shared" si="12"/>
        <v>0</v>
      </c>
      <c r="AA35" s="51" t="str">
        <f t="shared" ref="AA35:AA66" si="13">TRIM(H35)</f>
        <v>Amazon Pay</v>
      </c>
      <c r="AB35" s="51" t="str">
        <f t="shared" si="6"/>
        <v>In Transit</v>
      </c>
      <c r="AC35" s="51" t="str">
        <f t="shared" si="7"/>
        <v>DHL</v>
      </c>
      <c r="AD35" s="60" t="str">
        <f>VLOOKUP(C35, ProductMaster!A:C, 3, FALSE)</f>
        <v>Books</v>
      </c>
      <c r="AE35" s="51" t="str">
        <f>VLOOKUP(AmazonSales!$B35,Table3[], 2,FALSE)</f>
        <v>Emma King</v>
      </c>
      <c r="AF35" s="26" t="str">
        <f t="shared" si="8"/>
        <v>cancelled</v>
      </c>
      <c r="AG35" s="6">
        <f t="shared" si="9"/>
        <v>0</v>
      </c>
      <c r="AH35" s="6">
        <f t="shared" si="10"/>
        <v>0</v>
      </c>
    </row>
    <row r="36" spans="1:34" ht="18" customHeight="1" x14ac:dyDescent="0.3">
      <c r="A36" s="65" t="s">
        <v>105</v>
      </c>
      <c r="B36" s="36" t="s">
        <v>106</v>
      </c>
      <c r="C36" s="36" t="s">
        <v>107</v>
      </c>
      <c r="D36" s="36" t="s">
        <v>26</v>
      </c>
      <c r="E36" s="37">
        <v>172</v>
      </c>
      <c r="F36" s="37">
        <v>1</v>
      </c>
      <c r="G36" s="38">
        <v>172</v>
      </c>
      <c r="H36" s="39" t="s">
        <v>31</v>
      </c>
      <c r="I36" s="39" t="s">
        <v>23</v>
      </c>
      <c r="J36" s="39" t="s">
        <v>28</v>
      </c>
      <c r="K36" s="40">
        <v>12</v>
      </c>
      <c r="L36" s="41">
        <v>22</v>
      </c>
      <c r="M36" s="41">
        <v>2023</v>
      </c>
      <c r="N36" s="42">
        <f t="shared" si="1"/>
        <v>45282</v>
      </c>
      <c r="O36" s="41">
        <v>12</v>
      </c>
      <c r="P36" s="41">
        <v>26</v>
      </c>
      <c r="Q36" s="41">
        <v>2023</v>
      </c>
      <c r="R36" s="42">
        <f t="shared" si="2"/>
        <v>45286</v>
      </c>
      <c r="S36" s="41"/>
      <c r="T36" s="41"/>
      <c r="U36" s="41"/>
      <c r="V36" s="42" t="str">
        <f t="shared" si="3"/>
        <v xml:space="preserve"> </v>
      </c>
      <c r="W36" s="43">
        <f t="shared" si="11"/>
        <v>4</v>
      </c>
      <c r="X36" s="43" t="str">
        <f>_xlfn.XLOOKUP(C36,ProductMaster!A:A,ProductMaster!B:B)</f>
        <v>Headphones</v>
      </c>
      <c r="Y36" s="43" t="str">
        <f t="shared" si="4"/>
        <v>Active</v>
      </c>
      <c r="Z36" s="43">
        <f t="shared" si="12"/>
        <v>172</v>
      </c>
      <c r="AA36" s="43" t="str">
        <f t="shared" si="13"/>
        <v>PayPal</v>
      </c>
      <c r="AB36" s="43" t="str">
        <f t="shared" si="6"/>
        <v>Delivered</v>
      </c>
      <c r="AC36" s="43" t="str">
        <f t="shared" si="7"/>
        <v>USPS</v>
      </c>
      <c r="AD36" s="59" t="str">
        <f>VLOOKUP(C36, ProductMaster!A:C, 3, FALSE)</f>
        <v>Electronics</v>
      </c>
      <c r="AE36" s="43" t="str">
        <f>VLOOKUP(AmazonSales!$B36,Table3[], 2,FALSE)</f>
        <v>Luke Gray</v>
      </c>
      <c r="AF36" s="26" t="str">
        <f t="shared" si="8"/>
        <v>slow</v>
      </c>
      <c r="AG36" s="6">
        <f t="shared" si="9"/>
        <v>0</v>
      </c>
      <c r="AH36" s="6">
        <f t="shared" si="10"/>
        <v>0</v>
      </c>
    </row>
    <row r="37" spans="1:34" ht="18" customHeight="1" x14ac:dyDescent="0.3">
      <c r="A37" s="66" t="s">
        <v>108</v>
      </c>
      <c r="B37" s="44" t="s">
        <v>99</v>
      </c>
      <c r="C37" s="44" t="s">
        <v>109</v>
      </c>
      <c r="D37" s="44" t="s">
        <v>14</v>
      </c>
      <c r="E37" s="45">
        <v>212</v>
      </c>
      <c r="F37" s="45">
        <v>3</v>
      </c>
      <c r="G37" s="46">
        <v>636</v>
      </c>
      <c r="H37" s="47" t="s">
        <v>39</v>
      </c>
      <c r="I37" s="47" t="s">
        <v>27</v>
      </c>
      <c r="J37" s="47" t="s">
        <v>32</v>
      </c>
      <c r="K37" s="48">
        <v>7</v>
      </c>
      <c r="L37" s="49">
        <v>23</v>
      </c>
      <c r="M37" s="49">
        <v>2023</v>
      </c>
      <c r="N37" s="50">
        <f t="shared" si="1"/>
        <v>45130</v>
      </c>
      <c r="O37" s="49"/>
      <c r="P37" s="49"/>
      <c r="Q37" s="49"/>
      <c r="R37" s="50" t="str">
        <f t="shared" si="2"/>
        <v xml:space="preserve"> </v>
      </c>
      <c r="S37" s="49"/>
      <c r="T37" s="49"/>
      <c r="U37" s="49"/>
      <c r="V37" s="50" t="str">
        <f t="shared" si="3"/>
        <v xml:space="preserve"> </v>
      </c>
      <c r="W37" s="51" t="str">
        <f t="shared" si="11"/>
        <v xml:space="preserve"> </v>
      </c>
      <c r="X37" s="51" t="str">
        <f>_xlfn.XLOOKUP(C37,ProductMaster!A:A,ProductMaster!B:B)</f>
        <v>Cookware Set Pro</v>
      </c>
      <c r="Y37" s="51" t="str">
        <f t="shared" si="4"/>
        <v>Active</v>
      </c>
      <c r="Z37" s="51">
        <f t="shared" si="12"/>
        <v>0</v>
      </c>
      <c r="AA37" s="51" t="str">
        <f t="shared" si="13"/>
        <v>Amazon Pay</v>
      </c>
      <c r="AB37" s="51" t="str">
        <f t="shared" si="6"/>
        <v>In Transit</v>
      </c>
      <c r="AC37" s="51" t="str">
        <f t="shared" si="7"/>
        <v>UPS</v>
      </c>
      <c r="AD37" s="60" t="str">
        <f>VLOOKUP(C37, ProductMaster!A:C, 3, FALSE)</f>
        <v>Home</v>
      </c>
      <c r="AE37" s="51" t="str">
        <f>VLOOKUP(AmazonSales!$B37,Table3[], 2,FALSE)</f>
        <v>Harper Young</v>
      </c>
      <c r="AF37" s="26" t="str">
        <f t="shared" si="8"/>
        <v>cancelled</v>
      </c>
      <c r="AG37" s="6">
        <f t="shared" si="9"/>
        <v>0</v>
      </c>
      <c r="AH37" s="6">
        <f t="shared" si="10"/>
        <v>0</v>
      </c>
    </row>
    <row r="38" spans="1:34" ht="18" customHeight="1" x14ac:dyDescent="0.3">
      <c r="A38" s="65" t="s">
        <v>110</v>
      </c>
      <c r="B38" s="36" t="s">
        <v>30</v>
      </c>
      <c r="C38" s="36" t="s">
        <v>88</v>
      </c>
      <c r="D38" s="36" t="s">
        <v>21</v>
      </c>
      <c r="E38" s="37">
        <v>41</v>
      </c>
      <c r="F38" s="37">
        <v>4</v>
      </c>
      <c r="G38" s="38">
        <v>164</v>
      </c>
      <c r="H38" s="39" t="s">
        <v>22</v>
      </c>
      <c r="I38" s="39" t="s">
        <v>23</v>
      </c>
      <c r="J38" s="39" t="s">
        <v>36</v>
      </c>
      <c r="K38" s="40">
        <v>10</v>
      </c>
      <c r="L38" s="41">
        <v>17</v>
      </c>
      <c r="M38" s="41">
        <v>2023</v>
      </c>
      <c r="N38" s="42">
        <f t="shared" si="1"/>
        <v>45216</v>
      </c>
      <c r="O38" s="41">
        <v>10</v>
      </c>
      <c r="P38" s="41">
        <v>22</v>
      </c>
      <c r="Q38" s="41">
        <v>2023</v>
      </c>
      <c r="R38" s="42">
        <f t="shared" si="2"/>
        <v>45221</v>
      </c>
      <c r="S38" s="41"/>
      <c r="T38" s="41"/>
      <c r="U38" s="41"/>
      <c r="V38" s="42" t="str">
        <f t="shared" si="3"/>
        <v xml:space="preserve"> </v>
      </c>
      <c r="W38" s="43">
        <f t="shared" si="11"/>
        <v>5</v>
      </c>
      <c r="X38" s="43" t="str">
        <f>_xlfn.XLOOKUP(C38,ProductMaster!A:A,ProductMaster!B:B)</f>
        <v>Action Figure</v>
      </c>
      <c r="Y38" s="43" t="str">
        <f t="shared" si="4"/>
        <v>Active</v>
      </c>
      <c r="Z38" s="43">
        <f t="shared" si="12"/>
        <v>164</v>
      </c>
      <c r="AA38" s="43" t="str">
        <f t="shared" si="13"/>
        <v>Credit Card</v>
      </c>
      <c r="AB38" s="43" t="str">
        <f t="shared" si="6"/>
        <v>Delivered</v>
      </c>
      <c r="AC38" s="43" t="str">
        <f t="shared" si="7"/>
        <v>Amazon Logistics</v>
      </c>
      <c r="AD38" s="59" t="str">
        <f>VLOOKUP(C38, ProductMaster!A:C, 3, FALSE)</f>
        <v>Toys</v>
      </c>
      <c r="AE38" s="43" t="str">
        <f>VLOOKUP(AmazonSales!$B38,Table3[], 2,FALSE)</f>
        <v>Grace Ward</v>
      </c>
      <c r="AF38" s="26" t="str">
        <f t="shared" si="8"/>
        <v>slow</v>
      </c>
      <c r="AG38" s="6">
        <f t="shared" si="9"/>
        <v>0</v>
      </c>
      <c r="AH38" s="6">
        <f t="shared" si="10"/>
        <v>0</v>
      </c>
    </row>
    <row r="39" spans="1:34" ht="18" customHeight="1" x14ac:dyDescent="0.3">
      <c r="A39" s="66" t="s">
        <v>111</v>
      </c>
      <c r="B39" s="44" t="s">
        <v>85</v>
      </c>
      <c r="C39" s="44" t="s">
        <v>112</v>
      </c>
      <c r="D39" s="44" t="s">
        <v>14</v>
      </c>
      <c r="E39" s="45">
        <v>32</v>
      </c>
      <c r="F39" s="45">
        <v>2</v>
      </c>
      <c r="G39" s="46">
        <v>64</v>
      </c>
      <c r="H39" s="47" t="s">
        <v>44</v>
      </c>
      <c r="I39" s="47" t="s">
        <v>16</v>
      </c>
      <c r="J39" s="47" t="s">
        <v>59</v>
      </c>
      <c r="K39" s="48">
        <v>8</v>
      </c>
      <c r="L39" s="49">
        <v>22</v>
      </c>
      <c r="M39" s="49">
        <v>2023</v>
      </c>
      <c r="N39" s="50">
        <f t="shared" si="1"/>
        <v>45160</v>
      </c>
      <c r="O39" s="49"/>
      <c r="P39" s="49"/>
      <c r="Q39" s="49"/>
      <c r="R39" s="50" t="str">
        <f t="shared" si="2"/>
        <v xml:space="preserve"> </v>
      </c>
      <c r="S39" s="49">
        <v>8</v>
      </c>
      <c r="T39" s="49">
        <v>24</v>
      </c>
      <c r="U39" s="49">
        <v>2023</v>
      </c>
      <c r="V39" s="50">
        <f t="shared" si="3"/>
        <v>45162</v>
      </c>
      <c r="W39" s="51" t="str">
        <f t="shared" si="11"/>
        <v xml:space="preserve"> </v>
      </c>
      <c r="X39" s="51" t="str">
        <f>_xlfn.XLOOKUP(C39,ProductMaster!A:A,ProductMaster!B:B)</f>
        <v>Puzzle</v>
      </c>
      <c r="Y39" s="51" t="str">
        <f t="shared" si="4"/>
        <v>Cancelled</v>
      </c>
      <c r="Z39" s="51">
        <f t="shared" si="12"/>
        <v>0</v>
      </c>
      <c r="AA39" s="51" t="str">
        <f t="shared" si="13"/>
        <v>Debit Card</v>
      </c>
      <c r="AB39" s="51" t="str">
        <f t="shared" si="6"/>
        <v>Cancelled</v>
      </c>
      <c r="AC39" s="51" t="str">
        <f t="shared" si="7"/>
        <v>FedEx</v>
      </c>
      <c r="AD39" s="60" t="str">
        <f>VLOOKUP(C39, ProductMaster!A:C, 3, FALSE)</f>
        <v>Toys</v>
      </c>
      <c r="AE39" s="51" t="str">
        <f>VLOOKUP(AmazonSales!$B39,Table3[], 2,FALSE)</f>
        <v>Lily Bennett</v>
      </c>
      <c r="AF39" s="26" t="str">
        <f t="shared" si="8"/>
        <v>cancelled</v>
      </c>
      <c r="AG39" s="6">
        <f t="shared" si="9"/>
        <v>1</v>
      </c>
      <c r="AH39" s="6">
        <f t="shared" si="10"/>
        <v>0.5</v>
      </c>
    </row>
    <row r="40" spans="1:34" ht="18" customHeight="1" x14ac:dyDescent="0.3">
      <c r="A40" s="65" t="s">
        <v>113</v>
      </c>
      <c r="B40" s="36" t="s">
        <v>114</v>
      </c>
      <c r="C40" s="36" t="s">
        <v>90</v>
      </c>
      <c r="D40" s="36" t="s">
        <v>21</v>
      </c>
      <c r="E40" s="37">
        <v>66</v>
      </c>
      <c r="F40" s="37">
        <v>2</v>
      </c>
      <c r="G40" s="38">
        <v>132</v>
      </c>
      <c r="H40" s="39" t="s">
        <v>15</v>
      </c>
      <c r="I40" s="39" t="s">
        <v>27</v>
      </c>
      <c r="J40" s="39" t="s">
        <v>17</v>
      </c>
      <c r="K40" s="40">
        <v>12</v>
      </c>
      <c r="L40" s="41">
        <v>2</v>
      </c>
      <c r="M40" s="41">
        <v>2023</v>
      </c>
      <c r="N40" s="42">
        <f t="shared" si="1"/>
        <v>45262</v>
      </c>
      <c r="O40" s="41"/>
      <c r="P40" s="41"/>
      <c r="Q40" s="41"/>
      <c r="R40" s="42" t="str">
        <f t="shared" si="2"/>
        <v xml:space="preserve"> </v>
      </c>
      <c r="S40" s="41"/>
      <c r="T40" s="41"/>
      <c r="U40" s="41"/>
      <c r="V40" s="42" t="str">
        <f t="shared" si="3"/>
        <v xml:space="preserve"> </v>
      </c>
      <c r="W40" s="43" t="str">
        <f t="shared" si="11"/>
        <v xml:space="preserve"> </v>
      </c>
      <c r="X40" s="43" t="str">
        <f>_xlfn.XLOOKUP(C40,ProductMaster!A:A,ProductMaster!B:B)</f>
        <v>Backpack</v>
      </c>
      <c r="Y40" s="43" t="str">
        <f t="shared" si="4"/>
        <v>Active</v>
      </c>
      <c r="Z40" s="43">
        <f t="shared" si="12"/>
        <v>0</v>
      </c>
      <c r="AA40" s="43" t="str">
        <f t="shared" si="13"/>
        <v>Apple Pay</v>
      </c>
      <c r="AB40" s="43" t="str">
        <f t="shared" si="6"/>
        <v>In Transit</v>
      </c>
      <c r="AC40" s="43" t="str">
        <f t="shared" si="7"/>
        <v>DHL</v>
      </c>
      <c r="AD40" s="59" t="str">
        <f>VLOOKUP(C40, ProductMaster!A:C, 3, FALSE)</f>
        <v>Fashion</v>
      </c>
      <c r="AE40" s="43" t="str">
        <f>VLOOKUP(AmazonSales!$B40,Table3[], 2,FALSE)</f>
        <v>Scarlett Murphy</v>
      </c>
      <c r="AF40" s="26" t="str">
        <f t="shared" si="8"/>
        <v>cancelled</v>
      </c>
      <c r="AG40" s="6">
        <f t="shared" si="9"/>
        <v>0</v>
      </c>
      <c r="AH40" s="6">
        <f t="shared" si="10"/>
        <v>0</v>
      </c>
    </row>
    <row r="41" spans="1:34" ht="18" customHeight="1" x14ac:dyDescent="0.3">
      <c r="A41" s="66" t="s">
        <v>115</v>
      </c>
      <c r="B41" s="44" t="s">
        <v>116</v>
      </c>
      <c r="C41" s="44" t="s">
        <v>117</v>
      </c>
      <c r="D41" s="44" t="s">
        <v>21</v>
      </c>
      <c r="E41" s="45">
        <v>62</v>
      </c>
      <c r="F41" s="45">
        <v>4</v>
      </c>
      <c r="G41" s="46">
        <v>248</v>
      </c>
      <c r="H41" s="47" t="s">
        <v>44</v>
      </c>
      <c r="I41" s="47" t="s">
        <v>27</v>
      </c>
      <c r="J41" s="47" t="s">
        <v>32</v>
      </c>
      <c r="K41" s="48">
        <v>12</v>
      </c>
      <c r="L41" s="49">
        <v>25</v>
      </c>
      <c r="M41" s="49">
        <v>2023</v>
      </c>
      <c r="N41" s="50">
        <f t="shared" si="1"/>
        <v>45285</v>
      </c>
      <c r="O41" s="49"/>
      <c r="P41" s="49"/>
      <c r="Q41" s="49"/>
      <c r="R41" s="50" t="str">
        <f t="shared" si="2"/>
        <v xml:space="preserve"> </v>
      </c>
      <c r="S41" s="49"/>
      <c r="T41" s="49"/>
      <c r="U41" s="49"/>
      <c r="V41" s="50" t="str">
        <f t="shared" si="3"/>
        <v xml:space="preserve"> </v>
      </c>
      <c r="W41" s="51" t="str">
        <f t="shared" si="11"/>
        <v xml:space="preserve"> </v>
      </c>
      <c r="X41" s="51" t="str">
        <f>_xlfn.XLOOKUP(C41,ProductMaster!A:A,ProductMaster!B:B)</f>
        <v>Leg Set</v>
      </c>
      <c r="Y41" s="51" t="str">
        <f t="shared" si="4"/>
        <v>Active</v>
      </c>
      <c r="Z41" s="51">
        <f t="shared" si="12"/>
        <v>0</v>
      </c>
      <c r="AA41" s="51" t="str">
        <f t="shared" si="13"/>
        <v>Debit Card</v>
      </c>
      <c r="AB41" s="51" t="str">
        <f t="shared" si="6"/>
        <v>In Transit</v>
      </c>
      <c r="AC41" s="51" t="str">
        <f t="shared" si="7"/>
        <v>UPS</v>
      </c>
      <c r="AD41" s="60" t="str">
        <f>VLOOKUP(C41, ProductMaster!A:C, 3, FALSE)</f>
        <v>Toys</v>
      </c>
      <c r="AE41" s="51" t="str">
        <f>VLOOKUP(AmazonSales!$B41,Table3[], 2,FALSE)</f>
        <v>Ava Robinson</v>
      </c>
      <c r="AF41" s="26" t="str">
        <f t="shared" si="8"/>
        <v>cancelled</v>
      </c>
      <c r="AG41" s="6">
        <f t="shared" si="9"/>
        <v>0</v>
      </c>
      <c r="AH41" s="6">
        <f t="shared" si="10"/>
        <v>0</v>
      </c>
    </row>
    <row r="42" spans="1:34" ht="18" customHeight="1" x14ac:dyDescent="0.3">
      <c r="A42" s="65" t="s">
        <v>118</v>
      </c>
      <c r="B42" s="36" t="s">
        <v>119</v>
      </c>
      <c r="C42" s="36" t="s">
        <v>107</v>
      </c>
      <c r="D42" s="36" t="s">
        <v>48</v>
      </c>
      <c r="E42" s="37">
        <v>173</v>
      </c>
      <c r="F42" s="37">
        <v>4</v>
      </c>
      <c r="G42" s="38">
        <v>692</v>
      </c>
      <c r="H42" s="39" t="s">
        <v>15</v>
      </c>
      <c r="I42" s="39" t="s">
        <v>23</v>
      </c>
      <c r="J42" s="39" t="s">
        <v>32</v>
      </c>
      <c r="K42" s="40">
        <v>9</v>
      </c>
      <c r="L42" s="41">
        <v>23</v>
      </c>
      <c r="M42" s="41">
        <v>2023</v>
      </c>
      <c r="N42" s="42">
        <f t="shared" si="1"/>
        <v>45192</v>
      </c>
      <c r="O42" s="41">
        <v>9</v>
      </c>
      <c r="P42" s="41">
        <v>30</v>
      </c>
      <c r="Q42" s="41">
        <v>2023</v>
      </c>
      <c r="R42" s="42">
        <f t="shared" si="2"/>
        <v>45199</v>
      </c>
      <c r="S42" s="41"/>
      <c r="T42" s="41"/>
      <c r="U42" s="41"/>
      <c r="V42" s="42" t="str">
        <f t="shared" si="3"/>
        <v xml:space="preserve"> </v>
      </c>
      <c r="W42" s="43">
        <f t="shared" si="11"/>
        <v>7</v>
      </c>
      <c r="X42" s="43" t="str">
        <f>_xlfn.XLOOKUP(C42,ProductMaster!A:A,ProductMaster!B:B)</f>
        <v>Headphones</v>
      </c>
      <c r="Y42" s="43" t="str">
        <f t="shared" si="4"/>
        <v>Active</v>
      </c>
      <c r="Z42" s="43">
        <f t="shared" si="12"/>
        <v>692</v>
      </c>
      <c r="AA42" s="43" t="str">
        <f t="shared" si="13"/>
        <v>Apple Pay</v>
      </c>
      <c r="AB42" s="43" t="str">
        <f t="shared" si="6"/>
        <v>Delivered</v>
      </c>
      <c r="AC42" s="43" t="str">
        <f t="shared" si="7"/>
        <v>UPS</v>
      </c>
      <c r="AD42" s="59" t="str">
        <f>VLOOKUP(C42, ProductMaster!A:C, 3, FALSE)</f>
        <v>Electronics</v>
      </c>
      <c r="AE42" s="43" t="str">
        <f>VLOOKUP(AmazonSales!$B42,Table3[], 2,FALSE)</f>
        <v>James Miller</v>
      </c>
      <c r="AF42" s="26" t="str">
        <f t="shared" si="8"/>
        <v>slow</v>
      </c>
      <c r="AG42" s="6">
        <f t="shared" si="9"/>
        <v>0</v>
      </c>
      <c r="AH42" s="6">
        <f t="shared" si="10"/>
        <v>0</v>
      </c>
    </row>
    <row r="43" spans="1:34" ht="18" customHeight="1" x14ac:dyDescent="0.3">
      <c r="A43" s="66" t="s">
        <v>120</v>
      </c>
      <c r="B43" s="44" t="s">
        <v>95</v>
      </c>
      <c r="C43" s="44" t="s">
        <v>117</v>
      </c>
      <c r="D43" s="44" t="s">
        <v>48</v>
      </c>
      <c r="E43" s="45">
        <v>63</v>
      </c>
      <c r="F43" s="45">
        <v>3</v>
      </c>
      <c r="G43" s="46">
        <v>189</v>
      </c>
      <c r="H43" s="47" t="s">
        <v>15</v>
      </c>
      <c r="I43" s="47" t="s">
        <v>23</v>
      </c>
      <c r="J43" s="47" t="s">
        <v>32</v>
      </c>
      <c r="K43" s="48">
        <v>7</v>
      </c>
      <c r="L43" s="49">
        <v>16</v>
      </c>
      <c r="M43" s="49">
        <v>2023</v>
      </c>
      <c r="N43" s="50">
        <f t="shared" si="1"/>
        <v>45123</v>
      </c>
      <c r="O43" s="49">
        <v>7</v>
      </c>
      <c r="P43" s="49">
        <v>18</v>
      </c>
      <c r="Q43" s="49">
        <v>2023</v>
      </c>
      <c r="R43" s="50">
        <f t="shared" si="2"/>
        <v>45125</v>
      </c>
      <c r="S43" s="49"/>
      <c r="T43" s="49"/>
      <c r="U43" s="49"/>
      <c r="V43" s="50" t="str">
        <f t="shared" si="3"/>
        <v xml:space="preserve"> </v>
      </c>
      <c r="W43" s="51">
        <f t="shared" si="11"/>
        <v>2</v>
      </c>
      <c r="X43" s="51" t="str">
        <f>_xlfn.XLOOKUP(C43,ProductMaster!A:A,ProductMaster!B:B)</f>
        <v>Leg Set</v>
      </c>
      <c r="Y43" s="51" t="str">
        <f t="shared" si="4"/>
        <v>Active</v>
      </c>
      <c r="Z43" s="51">
        <f t="shared" si="12"/>
        <v>189</v>
      </c>
      <c r="AA43" s="51" t="str">
        <f t="shared" si="13"/>
        <v>Apple Pay</v>
      </c>
      <c r="AB43" s="51" t="str">
        <f t="shared" si="6"/>
        <v>Delivered</v>
      </c>
      <c r="AC43" s="51" t="str">
        <f t="shared" si="7"/>
        <v>UPS</v>
      </c>
      <c r="AD43" s="60" t="str">
        <f>VLOOKUP(C43, ProductMaster!A:C, 3, FALSE)</f>
        <v>Toys</v>
      </c>
      <c r="AE43" s="51" t="str">
        <f>VLOOKUP(AmazonSales!$B43,Table3[], 2,FALSE)</f>
        <v>Liam Walker</v>
      </c>
      <c r="AF43" s="26" t="str">
        <f t="shared" si="8"/>
        <v>fast</v>
      </c>
      <c r="AG43" s="6">
        <f t="shared" si="9"/>
        <v>0</v>
      </c>
      <c r="AH43" s="6">
        <f t="shared" si="10"/>
        <v>0</v>
      </c>
    </row>
    <row r="44" spans="1:34" ht="18" customHeight="1" x14ac:dyDescent="0.3">
      <c r="A44" s="65" t="s">
        <v>121</v>
      </c>
      <c r="B44" s="36" t="s">
        <v>87</v>
      </c>
      <c r="C44" s="36" t="s">
        <v>47</v>
      </c>
      <c r="D44" s="36" t="s">
        <v>48</v>
      </c>
      <c r="E44" s="37">
        <v>36</v>
      </c>
      <c r="F44" s="37">
        <v>3</v>
      </c>
      <c r="G44" s="38">
        <v>108</v>
      </c>
      <c r="H44" s="39" t="s">
        <v>44</v>
      </c>
      <c r="I44" s="39" t="s">
        <v>16</v>
      </c>
      <c r="J44" s="39" t="s">
        <v>28</v>
      </c>
      <c r="K44" s="40">
        <v>2</v>
      </c>
      <c r="L44" s="41">
        <v>5</v>
      </c>
      <c r="M44" s="41">
        <v>2023</v>
      </c>
      <c r="N44" s="42">
        <f t="shared" si="1"/>
        <v>44962</v>
      </c>
      <c r="O44" s="41"/>
      <c r="P44" s="41"/>
      <c r="Q44" s="41"/>
      <c r="R44" s="42" t="str">
        <f t="shared" si="2"/>
        <v xml:space="preserve"> </v>
      </c>
      <c r="S44" s="41">
        <v>2</v>
      </c>
      <c r="T44" s="41">
        <v>11</v>
      </c>
      <c r="U44" s="41">
        <v>2023</v>
      </c>
      <c r="V44" s="42">
        <f t="shared" si="3"/>
        <v>44968</v>
      </c>
      <c r="W44" s="43" t="str">
        <f t="shared" si="11"/>
        <v xml:space="preserve"> </v>
      </c>
      <c r="X44" s="43" t="str">
        <f>_xlfn.XLOOKUP(C44,ProductMaster!A:A,ProductMaster!B:B)</f>
        <v>Wall Clock</v>
      </c>
      <c r="Y44" s="43" t="str">
        <f t="shared" si="4"/>
        <v>Cancelled</v>
      </c>
      <c r="Z44" s="43">
        <f t="shared" si="12"/>
        <v>0</v>
      </c>
      <c r="AA44" s="43" t="str">
        <f t="shared" si="13"/>
        <v>Debit Card</v>
      </c>
      <c r="AB44" s="43" t="str">
        <f t="shared" si="6"/>
        <v>Cancelled</v>
      </c>
      <c r="AC44" s="43" t="str">
        <f t="shared" si="7"/>
        <v>USPS</v>
      </c>
      <c r="AD44" s="59" t="str">
        <f>VLOOKUP(C44, ProductMaster!A:C, 3, FALSE)</f>
        <v>Home</v>
      </c>
      <c r="AE44" s="43" t="str">
        <f>VLOOKUP(AmazonSales!$B44,Table3[], 2,FALSE)</f>
        <v>Benjamin Clark</v>
      </c>
      <c r="AF44" s="26" t="str">
        <f t="shared" si="8"/>
        <v>cancelled</v>
      </c>
      <c r="AG44" s="6">
        <f t="shared" si="9"/>
        <v>1</v>
      </c>
      <c r="AH44" s="6">
        <f t="shared" si="10"/>
        <v>0.33333333333333331</v>
      </c>
    </row>
    <row r="45" spans="1:34" ht="18" customHeight="1" x14ac:dyDescent="0.3">
      <c r="A45" s="66" t="s">
        <v>122</v>
      </c>
      <c r="B45" s="44" t="s">
        <v>116</v>
      </c>
      <c r="C45" s="44" t="s">
        <v>117</v>
      </c>
      <c r="D45" s="44" t="s">
        <v>43</v>
      </c>
      <c r="E45" s="45">
        <v>62</v>
      </c>
      <c r="F45" s="45">
        <v>1</v>
      </c>
      <c r="G45" s="46">
        <v>62</v>
      </c>
      <c r="H45" s="47" t="s">
        <v>15</v>
      </c>
      <c r="I45" s="47" t="s">
        <v>16</v>
      </c>
      <c r="J45" s="47" t="s">
        <v>36</v>
      </c>
      <c r="K45" s="48">
        <v>12</v>
      </c>
      <c r="L45" s="49">
        <v>18</v>
      </c>
      <c r="M45" s="49">
        <v>2023</v>
      </c>
      <c r="N45" s="50">
        <f t="shared" si="1"/>
        <v>45278</v>
      </c>
      <c r="O45" s="49"/>
      <c r="P45" s="49"/>
      <c r="Q45" s="49"/>
      <c r="R45" s="50" t="str">
        <f t="shared" si="2"/>
        <v xml:space="preserve"> </v>
      </c>
      <c r="S45" s="49">
        <v>12</v>
      </c>
      <c r="T45" s="49">
        <v>23</v>
      </c>
      <c r="U45" s="49">
        <v>2023</v>
      </c>
      <c r="V45" s="50">
        <f t="shared" si="3"/>
        <v>45283</v>
      </c>
      <c r="W45" s="51" t="str">
        <f t="shared" si="11"/>
        <v xml:space="preserve"> </v>
      </c>
      <c r="X45" s="51" t="str">
        <f>_xlfn.XLOOKUP(C45,ProductMaster!A:A,ProductMaster!B:B)</f>
        <v>Leg Set</v>
      </c>
      <c r="Y45" s="51" t="str">
        <f t="shared" si="4"/>
        <v>Cancelled</v>
      </c>
      <c r="Z45" s="51">
        <f t="shared" si="12"/>
        <v>0</v>
      </c>
      <c r="AA45" s="51" t="str">
        <f t="shared" si="13"/>
        <v>Apple Pay</v>
      </c>
      <c r="AB45" s="51" t="str">
        <f t="shared" si="6"/>
        <v>Cancelled</v>
      </c>
      <c r="AC45" s="51" t="str">
        <f t="shared" si="7"/>
        <v>Amazon Logistics</v>
      </c>
      <c r="AD45" s="60" t="str">
        <f>VLOOKUP(C45, ProductMaster!A:C, 3, FALSE)</f>
        <v>Toys</v>
      </c>
      <c r="AE45" s="51" t="str">
        <f>VLOOKUP(AmazonSales!$B45,Table3[], 2,FALSE)</f>
        <v>Ava Robinson</v>
      </c>
      <c r="AF45" s="26" t="str">
        <f t="shared" si="8"/>
        <v>cancelled</v>
      </c>
      <c r="AG45" s="6">
        <f t="shared" si="9"/>
        <v>1</v>
      </c>
      <c r="AH45" s="6">
        <f t="shared" si="10"/>
        <v>1</v>
      </c>
    </row>
    <row r="46" spans="1:34" ht="18" customHeight="1" x14ac:dyDescent="0.3">
      <c r="A46" s="65" t="s">
        <v>123</v>
      </c>
      <c r="B46" s="36" t="s">
        <v>41</v>
      </c>
      <c r="C46" s="36" t="s">
        <v>53</v>
      </c>
      <c r="D46" s="36" t="s">
        <v>43</v>
      </c>
      <c r="E46" s="37">
        <v>137</v>
      </c>
      <c r="F46" s="37">
        <v>5</v>
      </c>
      <c r="G46" s="38">
        <v>685</v>
      </c>
      <c r="H46" s="39" t="s">
        <v>39</v>
      </c>
      <c r="I46" s="39" t="s">
        <v>16</v>
      </c>
      <c r="J46" s="39" t="s">
        <v>59</v>
      </c>
      <c r="K46" s="40">
        <v>6</v>
      </c>
      <c r="L46" s="41">
        <v>11</v>
      </c>
      <c r="M46" s="41">
        <v>2023</v>
      </c>
      <c r="N46" s="42">
        <f t="shared" si="1"/>
        <v>45088</v>
      </c>
      <c r="O46" s="41"/>
      <c r="P46" s="41"/>
      <c r="Q46" s="41"/>
      <c r="R46" s="42" t="str">
        <f t="shared" si="2"/>
        <v xml:space="preserve"> </v>
      </c>
      <c r="S46" s="41">
        <v>6</v>
      </c>
      <c r="T46" s="41">
        <v>14</v>
      </c>
      <c r="U46" s="41">
        <v>2023</v>
      </c>
      <c r="V46" s="42">
        <f t="shared" si="3"/>
        <v>45091</v>
      </c>
      <c r="W46" s="43" t="str">
        <f t="shared" si="11"/>
        <v xml:space="preserve"> </v>
      </c>
      <c r="X46" s="43" t="str">
        <f>_xlfn.XLOOKUP(C46,ProductMaster!A:A,ProductMaster!B:B)</f>
        <v>Cookware Set</v>
      </c>
      <c r="Y46" s="43" t="str">
        <f t="shared" si="4"/>
        <v>Cancelled</v>
      </c>
      <c r="Z46" s="43">
        <f t="shared" si="12"/>
        <v>0</v>
      </c>
      <c r="AA46" s="43" t="str">
        <f t="shared" si="13"/>
        <v>Amazon Pay</v>
      </c>
      <c r="AB46" s="43" t="str">
        <f t="shared" si="6"/>
        <v>Cancelled</v>
      </c>
      <c r="AC46" s="43" t="str">
        <f t="shared" si="7"/>
        <v>FedEx</v>
      </c>
      <c r="AD46" s="59" t="str">
        <f>VLOOKUP(C46, ProductMaster!A:C, 3, FALSE)</f>
        <v>Home</v>
      </c>
      <c r="AE46" s="43" t="str">
        <f>VLOOKUP(AmazonSales!$B46,Table3[], 2,FALSE)</f>
        <v>Noah Wilson</v>
      </c>
      <c r="AF46" s="26" t="str">
        <f t="shared" si="8"/>
        <v>cancelled</v>
      </c>
      <c r="AG46" s="6">
        <f t="shared" si="9"/>
        <v>1</v>
      </c>
      <c r="AH46" s="6">
        <f t="shared" si="10"/>
        <v>0.2</v>
      </c>
    </row>
    <row r="47" spans="1:34" ht="18" customHeight="1" x14ac:dyDescent="0.3">
      <c r="A47" s="66" t="s">
        <v>124</v>
      </c>
      <c r="B47" s="44" t="s">
        <v>125</v>
      </c>
      <c r="C47" s="44" t="s">
        <v>65</v>
      </c>
      <c r="D47" s="44" t="s">
        <v>14</v>
      </c>
      <c r="E47" s="45">
        <v>73</v>
      </c>
      <c r="F47" s="45">
        <v>4</v>
      </c>
      <c r="G47" s="46">
        <v>292</v>
      </c>
      <c r="H47" s="47" t="s">
        <v>22</v>
      </c>
      <c r="I47" s="47" t="s">
        <v>23</v>
      </c>
      <c r="J47" s="47" t="s">
        <v>36</v>
      </c>
      <c r="K47" s="48">
        <v>12</v>
      </c>
      <c r="L47" s="49">
        <v>4</v>
      </c>
      <c r="M47" s="49">
        <v>2023</v>
      </c>
      <c r="N47" s="50">
        <f t="shared" si="1"/>
        <v>45264</v>
      </c>
      <c r="O47" s="49">
        <v>12</v>
      </c>
      <c r="P47" s="49">
        <v>8</v>
      </c>
      <c r="Q47" s="49">
        <v>2023</v>
      </c>
      <c r="R47" s="50">
        <f t="shared" si="2"/>
        <v>45268</v>
      </c>
      <c r="S47" s="49"/>
      <c r="T47" s="49"/>
      <c r="U47" s="49"/>
      <c r="V47" s="50" t="str">
        <f t="shared" si="3"/>
        <v xml:space="preserve"> </v>
      </c>
      <c r="W47" s="51">
        <f t="shared" si="11"/>
        <v>4</v>
      </c>
      <c r="X47" s="51" t="str">
        <f>_xlfn.XLOOKUP(C47,ProductMaster!A:A,ProductMaster!B:B)</f>
        <v>Gaming Mouse</v>
      </c>
      <c r="Y47" s="51" t="str">
        <f t="shared" si="4"/>
        <v>Active</v>
      </c>
      <c r="Z47" s="51">
        <f t="shared" si="12"/>
        <v>292</v>
      </c>
      <c r="AA47" s="51" t="str">
        <f t="shared" si="13"/>
        <v>Credit Card</v>
      </c>
      <c r="AB47" s="51" t="str">
        <f t="shared" si="6"/>
        <v>Delivered</v>
      </c>
      <c r="AC47" s="51" t="str">
        <f t="shared" si="7"/>
        <v>Amazon Logistics</v>
      </c>
      <c r="AD47" s="60" t="str">
        <f>VLOOKUP(C47, ProductMaster!A:C, 3, FALSE)</f>
        <v>Electronics</v>
      </c>
      <c r="AE47" s="51" t="str">
        <f>VLOOKUP(AmazonSales!$B47,Table3[], 2,FALSE)</f>
        <v>Logan Ramirez</v>
      </c>
      <c r="AF47" s="26" t="str">
        <f t="shared" si="8"/>
        <v>slow</v>
      </c>
      <c r="AG47" s="6">
        <f t="shared" si="9"/>
        <v>0</v>
      </c>
      <c r="AH47" s="6">
        <f t="shared" si="10"/>
        <v>0</v>
      </c>
    </row>
    <row r="48" spans="1:34" ht="18" customHeight="1" x14ac:dyDescent="0.3">
      <c r="A48" s="65" t="s">
        <v>126</v>
      </c>
      <c r="B48" s="36" t="s">
        <v>76</v>
      </c>
      <c r="C48" s="36" t="s">
        <v>42</v>
      </c>
      <c r="D48" s="36" t="s">
        <v>14</v>
      </c>
      <c r="E48" s="37">
        <v>104</v>
      </c>
      <c r="F48" s="37">
        <v>1</v>
      </c>
      <c r="G48" s="38">
        <v>104</v>
      </c>
      <c r="H48" s="39" t="s">
        <v>31</v>
      </c>
      <c r="I48" s="39" t="s">
        <v>23</v>
      </c>
      <c r="J48" s="39" t="s">
        <v>36</v>
      </c>
      <c r="K48" s="40">
        <v>7</v>
      </c>
      <c r="L48" s="41">
        <v>17</v>
      </c>
      <c r="M48" s="41">
        <v>2023</v>
      </c>
      <c r="N48" s="42">
        <f t="shared" si="1"/>
        <v>45124</v>
      </c>
      <c r="O48" s="41">
        <v>7</v>
      </c>
      <c r="P48" s="41">
        <v>19</v>
      </c>
      <c r="Q48" s="41">
        <v>2023</v>
      </c>
      <c r="R48" s="42">
        <f t="shared" si="2"/>
        <v>45126</v>
      </c>
      <c r="S48" s="41"/>
      <c r="T48" s="41"/>
      <c r="U48" s="41"/>
      <c r="V48" s="42" t="str">
        <f t="shared" si="3"/>
        <v xml:space="preserve"> </v>
      </c>
      <c r="W48" s="43">
        <f t="shared" si="11"/>
        <v>2</v>
      </c>
      <c r="X48" s="43" t="str">
        <f>_xlfn.XLOOKUP(C48,ProductMaster!A:A,ProductMaster!B:B)</f>
        <v>Bluetooth Speaker</v>
      </c>
      <c r="Y48" s="43" t="str">
        <f t="shared" si="4"/>
        <v>Active</v>
      </c>
      <c r="Z48" s="43">
        <f t="shared" si="12"/>
        <v>104</v>
      </c>
      <c r="AA48" s="43" t="str">
        <f t="shared" si="13"/>
        <v>PayPal</v>
      </c>
      <c r="AB48" s="43" t="str">
        <f t="shared" si="6"/>
        <v>Delivered</v>
      </c>
      <c r="AC48" s="43" t="str">
        <f t="shared" si="7"/>
        <v>Amazon Logistics</v>
      </c>
      <c r="AD48" s="59" t="str">
        <f>VLOOKUP(C48, ProductMaster!A:C, 3, FALSE)</f>
        <v>Electronics</v>
      </c>
      <c r="AE48" s="43" t="str">
        <f>VLOOKUP(AmazonSales!$B48,Table3[], 2,FALSE)</f>
        <v>Jacob Price</v>
      </c>
      <c r="AF48" s="26" t="str">
        <f t="shared" si="8"/>
        <v>fast</v>
      </c>
      <c r="AG48" s="6">
        <f t="shared" si="9"/>
        <v>0</v>
      </c>
      <c r="AH48" s="6">
        <f t="shared" si="10"/>
        <v>0</v>
      </c>
    </row>
    <row r="49" spans="1:34" ht="18" customHeight="1" x14ac:dyDescent="0.3">
      <c r="A49" s="66" t="s">
        <v>127</v>
      </c>
      <c r="B49" s="44" t="s">
        <v>30</v>
      </c>
      <c r="C49" s="44" t="s">
        <v>62</v>
      </c>
      <c r="D49" s="44" t="s">
        <v>21</v>
      </c>
      <c r="E49" s="45">
        <v>97</v>
      </c>
      <c r="F49" s="45">
        <v>1</v>
      </c>
      <c r="G49" s="46">
        <v>97</v>
      </c>
      <c r="H49" s="47" t="s">
        <v>39</v>
      </c>
      <c r="I49" s="47" t="s">
        <v>23</v>
      </c>
      <c r="J49" s="47" t="s">
        <v>59</v>
      </c>
      <c r="K49" s="48">
        <v>10</v>
      </c>
      <c r="L49" s="49">
        <v>19</v>
      </c>
      <c r="M49" s="49">
        <v>2023</v>
      </c>
      <c r="N49" s="50">
        <f t="shared" si="1"/>
        <v>45218</v>
      </c>
      <c r="O49" s="49">
        <v>10</v>
      </c>
      <c r="P49" s="49">
        <v>24</v>
      </c>
      <c r="Q49" s="49">
        <v>2023</v>
      </c>
      <c r="R49" s="50">
        <f t="shared" si="2"/>
        <v>45223</v>
      </c>
      <c r="S49" s="49"/>
      <c r="T49" s="49"/>
      <c r="U49" s="49"/>
      <c r="V49" s="50" t="str">
        <f t="shared" si="3"/>
        <v xml:space="preserve"> </v>
      </c>
      <c r="W49" s="51">
        <f t="shared" si="11"/>
        <v>5</v>
      </c>
      <c r="X49" s="51" t="str">
        <f>_xlfn.XLOOKUP(C49,ProductMaster!A:A,ProductMaster!B:B)</f>
        <v>Shoes</v>
      </c>
      <c r="Y49" s="51" t="str">
        <f t="shared" si="4"/>
        <v>Active</v>
      </c>
      <c r="Z49" s="51">
        <f t="shared" si="12"/>
        <v>97</v>
      </c>
      <c r="AA49" s="51" t="str">
        <f t="shared" si="13"/>
        <v>Amazon Pay</v>
      </c>
      <c r="AB49" s="51" t="str">
        <f t="shared" si="6"/>
        <v>Delivered</v>
      </c>
      <c r="AC49" s="51" t="str">
        <f t="shared" si="7"/>
        <v>FedEx</v>
      </c>
      <c r="AD49" s="60" t="str">
        <f>VLOOKUP(C49, ProductMaster!A:C, 3, FALSE)</f>
        <v>Fashion</v>
      </c>
      <c r="AE49" s="51" t="str">
        <f>VLOOKUP(AmazonSales!$B49,Table3[], 2,FALSE)</f>
        <v>Grace Ward</v>
      </c>
      <c r="AF49" s="26" t="str">
        <f t="shared" si="8"/>
        <v>slow</v>
      </c>
      <c r="AG49" s="6">
        <f t="shared" si="9"/>
        <v>0</v>
      </c>
      <c r="AH49" s="6">
        <f t="shared" si="10"/>
        <v>0</v>
      </c>
    </row>
    <row r="50" spans="1:34" ht="18" customHeight="1" x14ac:dyDescent="0.3">
      <c r="A50" s="65" t="s">
        <v>128</v>
      </c>
      <c r="B50" s="36" t="s">
        <v>129</v>
      </c>
      <c r="C50" s="36" t="s">
        <v>65</v>
      </c>
      <c r="D50" s="36" t="s">
        <v>26</v>
      </c>
      <c r="E50" s="37">
        <v>73</v>
      </c>
      <c r="F50" s="37">
        <v>5</v>
      </c>
      <c r="G50" s="38">
        <v>365</v>
      </c>
      <c r="H50" s="39" t="s">
        <v>15</v>
      </c>
      <c r="I50" s="39" t="s">
        <v>27</v>
      </c>
      <c r="J50" s="39" t="s">
        <v>36</v>
      </c>
      <c r="K50" s="40">
        <v>5</v>
      </c>
      <c r="L50" s="41">
        <v>15</v>
      </c>
      <c r="M50" s="41">
        <v>2023</v>
      </c>
      <c r="N50" s="42">
        <f t="shared" si="1"/>
        <v>45061</v>
      </c>
      <c r="O50" s="41"/>
      <c r="P50" s="41"/>
      <c r="Q50" s="41"/>
      <c r="R50" s="42" t="str">
        <f t="shared" si="2"/>
        <v xml:space="preserve"> </v>
      </c>
      <c r="S50" s="41"/>
      <c r="T50" s="41"/>
      <c r="U50" s="41"/>
      <c r="V50" s="42" t="str">
        <f t="shared" si="3"/>
        <v xml:space="preserve"> </v>
      </c>
      <c r="W50" s="43" t="str">
        <f t="shared" si="11"/>
        <v xml:space="preserve"> </v>
      </c>
      <c r="X50" s="43" t="str">
        <f>_xlfn.XLOOKUP(C50,ProductMaster!A:A,ProductMaster!B:B)</f>
        <v>Gaming Mouse</v>
      </c>
      <c r="Y50" s="43" t="str">
        <f t="shared" si="4"/>
        <v>Active</v>
      </c>
      <c r="Z50" s="43">
        <f t="shared" si="12"/>
        <v>0</v>
      </c>
      <c r="AA50" s="43" t="str">
        <f t="shared" si="13"/>
        <v>Apple Pay</v>
      </c>
      <c r="AB50" s="43" t="str">
        <f t="shared" si="6"/>
        <v>In Transit</v>
      </c>
      <c r="AC50" s="43" t="str">
        <f t="shared" si="7"/>
        <v>Amazon Logistics</v>
      </c>
      <c r="AD50" s="59" t="str">
        <f>VLOOKUP(C50, ProductMaster!A:C, 3, FALSE)</f>
        <v>Electronics</v>
      </c>
      <c r="AE50" s="43" t="str">
        <f>VLOOKUP(AmazonSales!$B50,Table3[], 2,FALSE)</f>
        <v>Zoe Mitchell</v>
      </c>
      <c r="AF50" s="26" t="str">
        <f t="shared" si="8"/>
        <v>cancelled</v>
      </c>
      <c r="AG50" s="6">
        <f t="shared" si="9"/>
        <v>0</v>
      </c>
      <c r="AH50" s="6">
        <f t="shared" si="10"/>
        <v>0</v>
      </c>
    </row>
    <row r="51" spans="1:34" ht="18" customHeight="1" x14ac:dyDescent="0.3">
      <c r="A51" s="66" t="s">
        <v>130</v>
      </c>
      <c r="B51" s="44" t="s">
        <v>87</v>
      </c>
      <c r="C51" s="44" t="s">
        <v>67</v>
      </c>
      <c r="D51" s="44" t="s">
        <v>21</v>
      </c>
      <c r="E51" s="45">
        <v>27</v>
      </c>
      <c r="F51" s="45">
        <v>3</v>
      </c>
      <c r="G51" s="46">
        <v>81</v>
      </c>
      <c r="H51" s="47" t="s">
        <v>39</v>
      </c>
      <c r="I51" s="47" t="s">
        <v>23</v>
      </c>
      <c r="J51" s="47" t="s">
        <v>32</v>
      </c>
      <c r="K51" s="48">
        <v>2</v>
      </c>
      <c r="L51" s="49">
        <v>12</v>
      </c>
      <c r="M51" s="49">
        <v>2023</v>
      </c>
      <c r="N51" s="50">
        <f t="shared" si="1"/>
        <v>44969</v>
      </c>
      <c r="O51" s="49">
        <v>2</v>
      </c>
      <c r="P51" s="49">
        <v>19</v>
      </c>
      <c r="Q51" s="49">
        <v>2023</v>
      </c>
      <c r="R51" s="50">
        <f t="shared" si="2"/>
        <v>44976</v>
      </c>
      <c r="S51" s="49"/>
      <c r="T51" s="49"/>
      <c r="U51" s="49"/>
      <c r="V51" s="50" t="str">
        <f t="shared" si="3"/>
        <v xml:space="preserve"> </v>
      </c>
      <c r="W51" s="51">
        <f t="shared" si="11"/>
        <v>7</v>
      </c>
      <c r="X51" s="51" t="str">
        <f>_xlfn.XLOOKUP(C51,ProductMaster!A:A,ProductMaster!B:B)</f>
        <v>T-Shirt</v>
      </c>
      <c r="Y51" s="51" t="str">
        <f t="shared" si="4"/>
        <v>Active</v>
      </c>
      <c r="Z51" s="51">
        <f t="shared" si="12"/>
        <v>81</v>
      </c>
      <c r="AA51" s="51" t="str">
        <f t="shared" si="13"/>
        <v>Amazon Pay</v>
      </c>
      <c r="AB51" s="51" t="str">
        <f t="shared" si="6"/>
        <v>Delivered</v>
      </c>
      <c r="AC51" s="51" t="str">
        <f t="shared" si="7"/>
        <v>UPS</v>
      </c>
      <c r="AD51" s="60" t="str">
        <f>VLOOKUP(C51, ProductMaster!A:C, 3, FALSE)</f>
        <v>Fashion</v>
      </c>
      <c r="AE51" s="51" t="str">
        <f>VLOOKUP(AmazonSales!$B51,Table3[], 2,FALSE)</f>
        <v>Benjamin Clark</v>
      </c>
      <c r="AF51" s="26" t="str">
        <f t="shared" si="8"/>
        <v>slow</v>
      </c>
      <c r="AG51" s="6">
        <f t="shared" si="9"/>
        <v>0</v>
      </c>
      <c r="AH51" s="6">
        <f t="shared" si="10"/>
        <v>0</v>
      </c>
    </row>
    <row r="52" spans="1:34" ht="18" customHeight="1" x14ac:dyDescent="0.3">
      <c r="A52" s="65" t="s">
        <v>131</v>
      </c>
      <c r="B52" s="36" t="s">
        <v>76</v>
      </c>
      <c r="C52" s="36" t="s">
        <v>47</v>
      </c>
      <c r="D52" s="36" t="s">
        <v>14</v>
      </c>
      <c r="E52" s="37">
        <v>37</v>
      </c>
      <c r="F52" s="37">
        <v>1</v>
      </c>
      <c r="G52" s="38">
        <v>37</v>
      </c>
      <c r="H52" s="39" t="s">
        <v>15</v>
      </c>
      <c r="I52" s="39" t="s">
        <v>27</v>
      </c>
      <c r="J52" s="39" t="s">
        <v>32</v>
      </c>
      <c r="K52" s="40">
        <v>10</v>
      </c>
      <c r="L52" s="41">
        <v>2</v>
      </c>
      <c r="M52" s="41">
        <v>2023</v>
      </c>
      <c r="N52" s="42">
        <f t="shared" si="1"/>
        <v>45201</v>
      </c>
      <c r="O52" s="41"/>
      <c r="P52" s="41"/>
      <c r="Q52" s="41"/>
      <c r="R52" s="42" t="str">
        <f t="shared" si="2"/>
        <v xml:space="preserve"> </v>
      </c>
      <c r="S52" s="41"/>
      <c r="T52" s="41"/>
      <c r="U52" s="41"/>
      <c r="V52" s="42" t="str">
        <f t="shared" si="3"/>
        <v xml:space="preserve"> </v>
      </c>
      <c r="W52" s="43" t="str">
        <f t="shared" si="11"/>
        <v xml:space="preserve"> </v>
      </c>
      <c r="X52" s="43" t="str">
        <f>_xlfn.XLOOKUP(C52,ProductMaster!A:A,ProductMaster!B:B)</f>
        <v>Wall Clock</v>
      </c>
      <c r="Y52" s="43" t="str">
        <f t="shared" si="4"/>
        <v>Active</v>
      </c>
      <c r="Z52" s="43">
        <f t="shared" si="12"/>
        <v>0</v>
      </c>
      <c r="AA52" s="43" t="str">
        <f t="shared" si="13"/>
        <v>Apple Pay</v>
      </c>
      <c r="AB52" s="43" t="str">
        <f t="shared" si="6"/>
        <v>In Transit</v>
      </c>
      <c r="AC52" s="43" t="str">
        <f t="shared" si="7"/>
        <v>UPS</v>
      </c>
      <c r="AD52" s="59" t="str">
        <f>VLOOKUP(C52, ProductMaster!A:C, 3, FALSE)</f>
        <v>Home</v>
      </c>
      <c r="AE52" s="43" t="str">
        <f>VLOOKUP(AmazonSales!$B52,Table3[], 2,FALSE)</f>
        <v>Jacob Price</v>
      </c>
      <c r="AF52" s="26" t="str">
        <f t="shared" si="8"/>
        <v>cancelled</v>
      </c>
      <c r="AG52" s="6">
        <f t="shared" si="9"/>
        <v>0</v>
      </c>
      <c r="AH52" s="6">
        <f t="shared" si="10"/>
        <v>0</v>
      </c>
    </row>
    <row r="53" spans="1:34" ht="18" customHeight="1" x14ac:dyDescent="0.3">
      <c r="A53" s="66" t="s">
        <v>132</v>
      </c>
      <c r="B53" s="44" t="s">
        <v>97</v>
      </c>
      <c r="C53" s="44" t="s">
        <v>71</v>
      </c>
      <c r="D53" s="44" t="s">
        <v>14</v>
      </c>
      <c r="E53" s="45">
        <v>22</v>
      </c>
      <c r="F53" s="45">
        <v>1</v>
      </c>
      <c r="G53" s="46">
        <v>22</v>
      </c>
      <c r="H53" s="47" t="s">
        <v>44</v>
      </c>
      <c r="I53" s="47" t="s">
        <v>23</v>
      </c>
      <c r="J53" s="47" t="s">
        <v>59</v>
      </c>
      <c r="K53" s="48">
        <v>1</v>
      </c>
      <c r="L53" s="49">
        <v>30</v>
      </c>
      <c r="M53" s="49">
        <v>2023</v>
      </c>
      <c r="N53" s="50">
        <f t="shared" si="1"/>
        <v>44956</v>
      </c>
      <c r="O53" s="49">
        <v>2</v>
      </c>
      <c r="P53" s="49">
        <v>1</v>
      </c>
      <c r="Q53" s="49">
        <v>2023</v>
      </c>
      <c r="R53" s="50">
        <f t="shared" si="2"/>
        <v>44958</v>
      </c>
      <c r="S53" s="49"/>
      <c r="T53" s="49"/>
      <c r="U53" s="49"/>
      <c r="V53" s="50" t="str">
        <f t="shared" si="3"/>
        <v xml:space="preserve"> </v>
      </c>
      <c r="W53" s="51">
        <f t="shared" si="11"/>
        <v>2</v>
      </c>
      <c r="X53" s="51" t="str">
        <f>_xlfn.XLOOKUP(C53,ProductMaster!A:A,ProductMaster!B:B)</f>
        <v>Novel</v>
      </c>
      <c r="Y53" s="51" t="str">
        <f t="shared" si="4"/>
        <v>Active</v>
      </c>
      <c r="Z53" s="51">
        <f t="shared" si="12"/>
        <v>22</v>
      </c>
      <c r="AA53" s="51" t="str">
        <f t="shared" si="13"/>
        <v>Debit Card</v>
      </c>
      <c r="AB53" s="51" t="str">
        <f t="shared" si="6"/>
        <v>Delivered</v>
      </c>
      <c r="AC53" s="51" t="str">
        <f t="shared" si="7"/>
        <v>FedEx</v>
      </c>
      <c r="AD53" s="60" t="str">
        <f>VLOOKUP(C53, ProductMaster!A:C, 3, FALSE)</f>
        <v>Books</v>
      </c>
      <c r="AE53" s="51" t="str">
        <f>VLOOKUP(AmazonSales!$B53,Table3[], 2,FALSE)</f>
        <v>Harper Young</v>
      </c>
      <c r="AF53" s="26" t="str">
        <f t="shared" si="8"/>
        <v>fast</v>
      </c>
      <c r="AG53" s="6">
        <f t="shared" si="9"/>
        <v>0</v>
      </c>
      <c r="AH53" s="6">
        <f t="shared" si="10"/>
        <v>0</v>
      </c>
    </row>
    <row r="54" spans="1:34" ht="18" customHeight="1" x14ac:dyDescent="0.3">
      <c r="A54" s="65" t="s">
        <v>133</v>
      </c>
      <c r="B54" s="36" t="s">
        <v>73</v>
      </c>
      <c r="C54" s="36" t="s">
        <v>109</v>
      </c>
      <c r="D54" s="36" t="s">
        <v>43</v>
      </c>
      <c r="E54" s="37">
        <v>218</v>
      </c>
      <c r="F54" s="37">
        <v>5</v>
      </c>
      <c r="G54" s="38">
        <v>1090</v>
      </c>
      <c r="H54" s="39" t="s">
        <v>31</v>
      </c>
      <c r="I54" s="39" t="s">
        <v>23</v>
      </c>
      <c r="J54" s="39" t="s">
        <v>17</v>
      </c>
      <c r="K54" s="40">
        <v>12</v>
      </c>
      <c r="L54" s="41">
        <v>29</v>
      </c>
      <c r="M54" s="41">
        <v>2023</v>
      </c>
      <c r="N54" s="42">
        <f t="shared" si="1"/>
        <v>45289</v>
      </c>
      <c r="O54" s="41">
        <v>1</v>
      </c>
      <c r="P54" s="41">
        <v>1</v>
      </c>
      <c r="Q54" s="41">
        <v>2024</v>
      </c>
      <c r="R54" s="42">
        <f t="shared" si="2"/>
        <v>45292</v>
      </c>
      <c r="S54" s="41"/>
      <c r="T54" s="41"/>
      <c r="U54" s="41"/>
      <c r="V54" s="42" t="str">
        <f t="shared" si="3"/>
        <v xml:space="preserve"> </v>
      </c>
      <c r="W54" s="43">
        <f t="shared" si="11"/>
        <v>3</v>
      </c>
      <c r="X54" s="43" t="str">
        <f>_xlfn.XLOOKUP(C54,ProductMaster!A:A,ProductMaster!B:B)</f>
        <v>Cookware Set Pro</v>
      </c>
      <c r="Y54" s="43" t="str">
        <f t="shared" si="4"/>
        <v>Active</v>
      </c>
      <c r="Z54" s="43">
        <f t="shared" si="12"/>
        <v>1090</v>
      </c>
      <c r="AA54" s="43" t="str">
        <f t="shared" si="13"/>
        <v>PayPal</v>
      </c>
      <c r="AB54" s="43" t="str">
        <f t="shared" si="6"/>
        <v>Delivered</v>
      </c>
      <c r="AC54" s="43" t="str">
        <f t="shared" si="7"/>
        <v>DHL</v>
      </c>
      <c r="AD54" s="59" t="str">
        <f>VLOOKUP(C54, ProductMaster!A:C, 3, FALSE)</f>
        <v>Home</v>
      </c>
      <c r="AE54" s="43" t="str">
        <f>VLOOKUP(AmazonSales!$B54,Table3[], 2,FALSE)</f>
        <v>Mason Hall</v>
      </c>
      <c r="AF54" s="26" t="str">
        <f t="shared" si="8"/>
        <v>slow</v>
      </c>
      <c r="AG54" s="6">
        <f t="shared" si="9"/>
        <v>0</v>
      </c>
      <c r="AH54" s="6">
        <f t="shared" si="10"/>
        <v>0</v>
      </c>
    </row>
    <row r="55" spans="1:34" ht="18" customHeight="1" x14ac:dyDescent="0.3">
      <c r="A55" s="66" t="s">
        <v>134</v>
      </c>
      <c r="B55" s="44" t="s">
        <v>92</v>
      </c>
      <c r="C55" s="44" t="s">
        <v>117</v>
      </c>
      <c r="D55" s="44" t="s">
        <v>14</v>
      </c>
      <c r="E55" s="45">
        <v>64</v>
      </c>
      <c r="F55" s="45">
        <v>1</v>
      </c>
      <c r="G55" s="46">
        <v>64</v>
      </c>
      <c r="H55" s="47" t="s">
        <v>15</v>
      </c>
      <c r="I55" s="47" t="s">
        <v>16</v>
      </c>
      <c r="J55" s="47" t="s">
        <v>28</v>
      </c>
      <c r="K55" s="48">
        <v>3</v>
      </c>
      <c r="L55" s="49">
        <v>6</v>
      </c>
      <c r="M55" s="49">
        <v>2023</v>
      </c>
      <c r="N55" s="50">
        <f t="shared" si="1"/>
        <v>44991</v>
      </c>
      <c r="O55" s="49"/>
      <c r="P55" s="49"/>
      <c r="Q55" s="49"/>
      <c r="R55" s="50" t="str">
        <f t="shared" si="2"/>
        <v xml:space="preserve"> </v>
      </c>
      <c r="S55" s="49">
        <v>3</v>
      </c>
      <c r="T55" s="49">
        <v>13</v>
      </c>
      <c r="U55" s="49">
        <v>2023</v>
      </c>
      <c r="V55" s="50">
        <f t="shared" si="3"/>
        <v>44998</v>
      </c>
      <c r="W55" s="51" t="str">
        <f t="shared" si="11"/>
        <v xml:space="preserve"> </v>
      </c>
      <c r="X55" s="51" t="str">
        <f>_xlfn.XLOOKUP(C55,ProductMaster!A:A,ProductMaster!B:B)</f>
        <v>Leg Set</v>
      </c>
      <c r="Y55" s="51" t="str">
        <f t="shared" si="4"/>
        <v>Cancelled</v>
      </c>
      <c r="Z55" s="51">
        <f t="shared" si="12"/>
        <v>0</v>
      </c>
      <c r="AA55" s="51" t="str">
        <f t="shared" si="13"/>
        <v>Apple Pay</v>
      </c>
      <c r="AB55" s="51" t="str">
        <f t="shared" si="6"/>
        <v>Cancelled</v>
      </c>
      <c r="AC55" s="51" t="str">
        <f t="shared" si="7"/>
        <v>USPS</v>
      </c>
      <c r="AD55" s="60" t="str">
        <f>VLOOKUP(C55, ProductMaster!A:C, 3, FALSE)</f>
        <v>Toys</v>
      </c>
      <c r="AE55" s="51" t="str">
        <f>VLOOKUP(AmazonSales!$B55,Table3[], 2,FALSE)</f>
        <v>Grace Scott</v>
      </c>
      <c r="AF55" s="26" t="str">
        <f t="shared" si="8"/>
        <v>cancelled</v>
      </c>
      <c r="AG55" s="6">
        <f t="shared" si="9"/>
        <v>1</v>
      </c>
      <c r="AH55" s="6">
        <f t="shared" si="10"/>
        <v>1</v>
      </c>
    </row>
    <row r="56" spans="1:34" ht="18" customHeight="1" x14ac:dyDescent="0.3">
      <c r="A56" s="65" t="s">
        <v>135</v>
      </c>
      <c r="B56" s="36" t="s">
        <v>101</v>
      </c>
      <c r="C56" s="36" t="s">
        <v>47</v>
      </c>
      <c r="D56" s="36" t="s">
        <v>43</v>
      </c>
      <c r="E56" s="37">
        <v>36</v>
      </c>
      <c r="F56" s="37">
        <v>4</v>
      </c>
      <c r="G56" s="38">
        <v>144</v>
      </c>
      <c r="H56" s="39" t="s">
        <v>31</v>
      </c>
      <c r="I56" s="39" t="s">
        <v>23</v>
      </c>
      <c r="J56" s="39" t="s">
        <v>36</v>
      </c>
      <c r="K56" s="40">
        <v>2</v>
      </c>
      <c r="L56" s="41">
        <v>2</v>
      </c>
      <c r="M56" s="41">
        <v>2023</v>
      </c>
      <c r="N56" s="42">
        <f t="shared" si="1"/>
        <v>44959</v>
      </c>
      <c r="O56" s="41">
        <v>2</v>
      </c>
      <c r="P56" s="41">
        <v>6</v>
      </c>
      <c r="Q56" s="41">
        <v>2023</v>
      </c>
      <c r="R56" s="42">
        <f t="shared" si="2"/>
        <v>44963</v>
      </c>
      <c r="S56" s="41"/>
      <c r="T56" s="41"/>
      <c r="U56" s="41"/>
      <c r="V56" s="42" t="str">
        <f t="shared" si="3"/>
        <v xml:space="preserve"> </v>
      </c>
      <c r="W56" s="43">
        <f t="shared" si="11"/>
        <v>4</v>
      </c>
      <c r="X56" s="43" t="str">
        <f>_xlfn.XLOOKUP(C56,ProductMaster!A:A,ProductMaster!B:B)</f>
        <v>Wall Clock</v>
      </c>
      <c r="Y56" s="43" t="str">
        <f t="shared" si="4"/>
        <v>Active</v>
      </c>
      <c r="Z56" s="43">
        <f t="shared" si="12"/>
        <v>144</v>
      </c>
      <c r="AA56" s="43" t="str">
        <f t="shared" si="13"/>
        <v>PayPal</v>
      </c>
      <c r="AB56" s="43" t="str">
        <f t="shared" si="6"/>
        <v>Delivered</v>
      </c>
      <c r="AC56" s="43" t="str">
        <f t="shared" si="7"/>
        <v>Amazon Logistics</v>
      </c>
      <c r="AD56" s="59" t="str">
        <f>VLOOKUP(C56, ProductMaster!A:C, 3, FALSE)</f>
        <v>Home</v>
      </c>
      <c r="AE56" s="43" t="str">
        <f>VLOOKUP(AmazonSales!$B56,Table3[], 2,FALSE)</f>
        <v>Emily Johnson</v>
      </c>
      <c r="AF56" s="26" t="str">
        <f t="shared" si="8"/>
        <v>slow</v>
      </c>
      <c r="AG56" s="6">
        <f t="shared" si="9"/>
        <v>0</v>
      </c>
      <c r="AH56" s="6">
        <f t="shared" si="10"/>
        <v>0</v>
      </c>
    </row>
    <row r="57" spans="1:34" ht="18" customHeight="1" x14ac:dyDescent="0.3">
      <c r="A57" s="66" t="s">
        <v>136</v>
      </c>
      <c r="B57" s="44" t="s">
        <v>137</v>
      </c>
      <c r="C57" s="44" t="s">
        <v>117</v>
      </c>
      <c r="D57" s="44" t="s">
        <v>48</v>
      </c>
      <c r="E57" s="45">
        <v>65</v>
      </c>
      <c r="F57" s="45">
        <v>1</v>
      </c>
      <c r="G57" s="46">
        <v>65</v>
      </c>
      <c r="H57" s="47" t="s">
        <v>39</v>
      </c>
      <c r="I57" s="47" t="s">
        <v>23</v>
      </c>
      <c r="J57" s="47" t="s">
        <v>59</v>
      </c>
      <c r="K57" s="48">
        <v>10</v>
      </c>
      <c r="L57" s="49">
        <v>18</v>
      </c>
      <c r="M57" s="49">
        <v>2023</v>
      </c>
      <c r="N57" s="50">
        <f t="shared" si="1"/>
        <v>45217</v>
      </c>
      <c r="O57" s="49">
        <v>10</v>
      </c>
      <c r="P57" s="49">
        <v>21</v>
      </c>
      <c r="Q57" s="49">
        <v>2023</v>
      </c>
      <c r="R57" s="50">
        <f t="shared" si="2"/>
        <v>45220</v>
      </c>
      <c r="S57" s="49"/>
      <c r="T57" s="49"/>
      <c r="U57" s="49"/>
      <c r="V57" s="50" t="str">
        <f t="shared" si="3"/>
        <v xml:space="preserve"> </v>
      </c>
      <c r="W57" s="51">
        <f t="shared" si="11"/>
        <v>3</v>
      </c>
      <c r="X57" s="51" t="str">
        <f>_xlfn.XLOOKUP(C57,ProductMaster!A:A,ProductMaster!B:B)</f>
        <v>Leg Set</v>
      </c>
      <c r="Y57" s="51" t="str">
        <f t="shared" si="4"/>
        <v>Active</v>
      </c>
      <c r="Z57" s="51">
        <f t="shared" si="12"/>
        <v>65</v>
      </c>
      <c r="AA57" s="51" t="str">
        <f t="shared" si="13"/>
        <v>Amazon Pay</v>
      </c>
      <c r="AB57" s="51" t="str">
        <f t="shared" si="6"/>
        <v>Delivered</v>
      </c>
      <c r="AC57" s="51" t="str">
        <f t="shared" si="7"/>
        <v>FedEx</v>
      </c>
      <c r="AD57" s="60" t="str">
        <f>VLOOKUP(C57, ProductMaster!A:C, 3, FALSE)</f>
        <v>Toys</v>
      </c>
      <c r="AE57" s="51" t="str">
        <f>VLOOKUP(AmazonSales!$B57,Table3[], 2,FALSE)</f>
        <v>Emma King</v>
      </c>
      <c r="AF57" s="26" t="str">
        <f t="shared" si="8"/>
        <v>slow</v>
      </c>
      <c r="AG57" s="6">
        <f t="shared" si="9"/>
        <v>0</v>
      </c>
      <c r="AH57" s="6">
        <f t="shared" si="10"/>
        <v>0</v>
      </c>
    </row>
    <row r="58" spans="1:34" ht="18" customHeight="1" x14ac:dyDescent="0.3">
      <c r="A58" s="65" t="s">
        <v>138</v>
      </c>
      <c r="B58" s="36" t="s">
        <v>78</v>
      </c>
      <c r="C58" s="36" t="s">
        <v>67</v>
      </c>
      <c r="D58" s="36" t="s">
        <v>43</v>
      </c>
      <c r="E58" s="37">
        <v>26</v>
      </c>
      <c r="F58" s="37">
        <v>1</v>
      </c>
      <c r="G58" s="38">
        <v>26</v>
      </c>
      <c r="H58" s="39" t="s">
        <v>15</v>
      </c>
      <c r="I58" s="39" t="s">
        <v>23</v>
      </c>
      <c r="J58" s="39" t="s">
        <v>17</v>
      </c>
      <c r="K58" s="40">
        <v>1</v>
      </c>
      <c r="L58" s="41">
        <v>7</v>
      </c>
      <c r="M58" s="41">
        <v>2023</v>
      </c>
      <c r="N58" s="42">
        <f t="shared" si="1"/>
        <v>44933</v>
      </c>
      <c r="O58" s="41">
        <v>1</v>
      </c>
      <c r="P58" s="41">
        <v>9</v>
      </c>
      <c r="Q58" s="41">
        <v>2023</v>
      </c>
      <c r="R58" s="42">
        <f t="shared" si="2"/>
        <v>44935</v>
      </c>
      <c r="S58" s="41"/>
      <c r="T58" s="41"/>
      <c r="U58" s="41"/>
      <c r="V58" s="42" t="str">
        <f t="shared" si="3"/>
        <v xml:space="preserve"> </v>
      </c>
      <c r="W58" s="43">
        <f t="shared" si="11"/>
        <v>2</v>
      </c>
      <c r="X58" s="43" t="str">
        <f>_xlfn.XLOOKUP(C58,ProductMaster!A:A,ProductMaster!B:B)</f>
        <v>T-Shirt</v>
      </c>
      <c r="Y58" s="43" t="str">
        <f t="shared" si="4"/>
        <v>Active</v>
      </c>
      <c r="Z58" s="43">
        <f t="shared" si="12"/>
        <v>26</v>
      </c>
      <c r="AA58" s="43" t="str">
        <f t="shared" si="13"/>
        <v>Apple Pay</v>
      </c>
      <c r="AB58" s="43" t="str">
        <f t="shared" si="6"/>
        <v>Delivered</v>
      </c>
      <c r="AC58" s="43" t="str">
        <f t="shared" si="7"/>
        <v>DHL</v>
      </c>
      <c r="AD58" s="59" t="str">
        <f>VLOOKUP(C58, ProductMaster!A:C, 3, FALSE)</f>
        <v>Fashion</v>
      </c>
      <c r="AE58" s="43" t="str">
        <f>VLOOKUP(AmazonSales!$B58,Table3[], 2,FALSE)</f>
        <v>Emma King</v>
      </c>
      <c r="AF58" s="26" t="str">
        <f t="shared" si="8"/>
        <v>fast</v>
      </c>
      <c r="AG58" s="6">
        <f t="shared" si="9"/>
        <v>0</v>
      </c>
      <c r="AH58" s="6">
        <f t="shared" si="10"/>
        <v>0</v>
      </c>
    </row>
    <row r="59" spans="1:34" ht="18" customHeight="1" x14ac:dyDescent="0.3">
      <c r="A59" s="66" t="s">
        <v>139</v>
      </c>
      <c r="B59" s="44" t="s">
        <v>12</v>
      </c>
      <c r="C59" s="44" t="s">
        <v>102</v>
      </c>
      <c r="D59" s="44" t="s">
        <v>14</v>
      </c>
      <c r="E59" s="45">
        <v>11</v>
      </c>
      <c r="F59" s="45">
        <v>5</v>
      </c>
      <c r="G59" s="46">
        <v>55</v>
      </c>
      <c r="H59" s="47" t="s">
        <v>22</v>
      </c>
      <c r="I59" s="47" t="s">
        <v>27</v>
      </c>
      <c r="J59" s="47" t="s">
        <v>59</v>
      </c>
      <c r="K59" s="48">
        <v>5</v>
      </c>
      <c r="L59" s="49">
        <v>8</v>
      </c>
      <c r="M59" s="49">
        <v>2023</v>
      </c>
      <c r="N59" s="50">
        <f t="shared" si="1"/>
        <v>45054</v>
      </c>
      <c r="O59" s="49"/>
      <c r="P59" s="49"/>
      <c r="Q59" s="49"/>
      <c r="R59" s="50" t="str">
        <f t="shared" si="2"/>
        <v xml:space="preserve"> </v>
      </c>
      <c r="S59" s="49"/>
      <c r="T59" s="49"/>
      <c r="U59" s="49"/>
      <c r="V59" s="50" t="str">
        <f t="shared" si="3"/>
        <v xml:space="preserve"> </v>
      </c>
      <c r="W59" s="51" t="str">
        <f t="shared" si="11"/>
        <v xml:space="preserve"> </v>
      </c>
      <c r="X59" s="51" t="str">
        <f>_xlfn.XLOOKUP(C59,ProductMaster!A:A,ProductMaster!B:B)</f>
        <v>Magazine</v>
      </c>
      <c r="Y59" s="51" t="str">
        <f t="shared" si="4"/>
        <v>Active</v>
      </c>
      <c r="Z59" s="51">
        <f t="shared" si="12"/>
        <v>0</v>
      </c>
      <c r="AA59" s="51" t="str">
        <f t="shared" si="13"/>
        <v>Credit Card</v>
      </c>
      <c r="AB59" s="51" t="str">
        <f t="shared" si="6"/>
        <v>In Transit</v>
      </c>
      <c r="AC59" s="51" t="str">
        <f t="shared" si="7"/>
        <v>FedEx</v>
      </c>
      <c r="AD59" s="60" t="str">
        <f>VLOOKUP(C59, ProductMaster!A:C, 3, FALSE)</f>
        <v>Books</v>
      </c>
      <c r="AE59" s="51" t="str">
        <f>VLOOKUP(AmazonSales!$B59,Table3[], 2,FALSE)</f>
        <v>Zoe Mitchell</v>
      </c>
      <c r="AF59" s="26" t="str">
        <f t="shared" si="8"/>
        <v>cancelled</v>
      </c>
      <c r="AG59" s="6">
        <f t="shared" si="9"/>
        <v>0</v>
      </c>
      <c r="AH59" s="6">
        <f t="shared" si="10"/>
        <v>0</v>
      </c>
    </row>
    <row r="60" spans="1:34" ht="18" customHeight="1" x14ac:dyDescent="0.3">
      <c r="A60" s="65" t="s">
        <v>140</v>
      </c>
      <c r="B60" s="36" t="s">
        <v>141</v>
      </c>
      <c r="C60" s="36" t="s">
        <v>25</v>
      </c>
      <c r="D60" s="36" t="s">
        <v>14</v>
      </c>
      <c r="E60" s="37">
        <v>195</v>
      </c>
      <c r="F60" s="37">
        <v>4</v>
      </c>
      <c r="G60" s="38">
        <v>780</v>
      </c>
      <c r="H60" s="39" t="s">
        <v>31</v>
      </c>
      <c r="I60" s="39" t="s">
        <v>16</v>
      </c>
      <c r="J60" s="39" t="s">
        <v>59</v>
      </c>
      <c r="K60" s="40">
        <v>4</v>
      </c>
      <c r="L60" s="41">
        <v>2</v>
      </c>
      <c r="M60" s="41">
        <v>2023</v>
      </c>
      <c r="N60" s="42">
        <f t="shared" si="1"/>
        <v>45018</v>
      </c>
      <c r="O60" s="41"/>
      <c r="P60" s="41"/>
      <c r="Q60" s="41"/>
      <c r="R60" s="42" t="str">
        <f t="shared" si="2"/>
        <v xml:space="preserve"> </v>
      </c>
      <c r="S60" s="41">
        <v>4</v>
      </c>
      <c r="T60" s="41">
        <v>5</v>
      </c>
      <c r="U60" s="41">
        <v>2023</v>
      </c>
      <c r="V60" s="42">
        <f t="shared" si="3"/>
        <v>45021</v>
      </c>
      <c r="W60" s="43" t="str">
        <f t="shared" si="11"/>
        <v xml:space="preserve"> </v>
      </c>
      <c r="X60" s="43" t="str">
        <f>_xlfn.XLOOKUP(C60,ProductMaster!A:A,ProductMaster!B:B)</f>
        <v>Vacuum Cleaner</v>
      </c>
      <c r="Y60" s="43" t="str">
        <f t="shared" si="4"/>
        <v>Cancelled</v>
      </c>
      <c r="Z60" s="43">
        <f t="shared" si="12"/>
        <v>0</v>
      </c>
      <c r="AA60" s="43" t="str">
        <f t="shared" si="13"/>
        <v>PayPal</v>
      </c>
      <c r="AB60" s="43" t="str">
        <f t="shared" si="6"/>
        <v>Cancelled</v>
      </c>
      <c r="AC60" s="43" t="str">
        <f t="shared" si="7"/>
        <v>FedEx</v>
      </c>
      <c r="AD60" s="59" t="str">
        <f>VLOOKUP(C60, ProductMaster!A:C, 3, FALSE)</f>
        <v>Home</v>
      </c>
      <c r="AE60" s="43" t="str">
        <f>VLOOKUP(AmazonSales!$B60,Table3[], 2,FALSE)</f>
        <v>Ethan Davis</v>
      </c>
      <c r="AF60" s="26" t="str">
        <f t="shared" si="8"/>
        <v>cancelled</v>
      </c>
      <c r="AG60" s="6">
        <f t="shared" si="9"/>
        <v>1</v>
      </c>
      <c r="AH60" s="6">
        <f t="shared" si="10"/>
        <v>0.25</v>
      </c>
    </row>
    <row r="61" spans="1:34" ht="18" customHeight="1" x14ac:dyDescent="0.3">
      <c r="A61" s="66" t="s">
        <v>142</v>
      </c>
      <c r="B61" s="44" t="s">
        <v>46</v>
      </c>
      <c r="C61" s="44" t="s">
        <v>51</v>
      </c>
      <c r="D61" s="44" t="s">
        <v>48</v>
      </c>
      <c r="E61" s="45">
        <v>44</v>
      </c>
      <c r="F61" s="45">
        <v>5</v>
      </c>
      <c r="G61" s="46">
        <v>220</v>
      </c>
      <c r="H61" s="47" t="s">
        <v>15</v>
      </c>
      <c r="I61" s="47" t="s">
        <v>16</v>
      </c>
      <c r="J61" s="47" t="s">
        <v>28</v>
      </c>
      <c r="K61" s="48">
        <v>10</v>
      </c>
      <c r="L61" s="49">
        <v>11</v>
      </c>
      <c r="M61" s="49">
        <v>2023</v>
      </c>
      <c r="N61" s="50">
        <f t="shared" si="1"/>
        <v>45210</v>
      </c>
      <c r="O61" s="49"/>
      <c r="P61" s="49"/>
      <c r="Q61" s="49"/>
      <c r="R61" s="50" t="str">
        <f t="shared" si="2"/>
        <v xml:space="preserve"> </v>
      </c>
      <c r="S61" s="49">
        <v>10</v>
      </c>
      <c r="T61" s="49">
        <v>12</v>
      </c>
      <c r="U61" s="49">
        <v>2023</v>
      </c>
      <c r="V61" s="50">
        <f t="shared" si="3"/>
        <v>45211</v>
      </c>
      <c r="W61" s="51" t="str">
        <f t="shared" si="11"/>
        <v xml:space="preserve"> </v>
      </c>
      <c r="X61" s="51" t="str">
        <f>_xlfn.XLOOKUP(C61,ProductMaster!A:A,ProductMaster!B:B)</f>
        <v>Formal Shirt</v>
      </c>
      <c r="Y61" s="51" t="str">
        <f t="shared" si="4"/>
        <v>Cancelled</v>
      </c>
      <c r="Z61" s="51">
        <f t="shared" si="12"/>
        <v>0</v>
      </c>
      <c r="AA61" s="51" t="str">
        <f t="shared" si="13"/>
        <v>Apple Pay</v>
      </c>
      <c r="AB61" s="51" t="str">
        <f t="shared" si="6"/>
        <v>Cancelled</v>
      </c>
      <c r="AC61" s="51" t="str">
        <f t="shared" si="7"/>
        <v>USPS</v>
      </c>
      <c r="AD61" s="60" t="str">
        <f>VLOOKUP(C61, ProductMaster!A:C, 3, FALSE)</f>
        <v>Fashion</v>
      </c>
      <c r="AE61" s="51" t="str">
        <f>VLOOKUP(AmazonSales!$B61,Table3[], 2,FALSE)</f>
        <v>Ava Robinson</v>
      </c>
      <c r="AF61" s="26" t="str">
        <f t="shared" si="8"/>
        <v>cancelled</v>
      </c>
      <c r="AG61" s="6">
        <f t="shared" si="9"/>
        <v>1</v>
      </c>
      <c r="AH61" s="6">
        <f t="shared" si="10"/>
        <v>0.2</v>
      </c>
    </row>
    <row r="62" spans="1:34" ht="18" customHeight="1" x14ac:dyDescent="0.3">
      <c r="A62" s="65" t="s">
        <v>143</v>
      </c>
      <c r="B62" s="36" t="s">
        <v>144</v>
      </c>
      <c r="C62" s="36" t="s">
        <v>74</v>
      </c>
      <c r="D62" s="36" t="s">
        <v>21</v>
      </c>
      <c r="E62" s="37">
        <v>69</v>
      </c>
      <c r="F62" s="37">
        <v>4</v>
      </c>
      <c r="G62" s="38">
        <v>276</v>
      </c>
      <c r="H62" s="39" t="s">
        <v>44</v>
      </c>
      <c r="I62" s="39" t="s">
        <v>27</v>
      </c>
      <c r="J62" s="39" t="s">
        <v>17</v>
      </c>
      <c r="K62" s="40">
        <v>9</v>
      </c>
      <c r="L62" s="41">
        <v>10</v>
      </c>
      <c r="M62" s="41">
        <v>2023</v>
      </c>
      <c r="N62" s="42">
        <f t="shared" si="1"/>
        <v>45179</v>
      </c>
      <c r="O62" s="41"/>
      <c r="P62" s="41"/>
      <c r="Q62" s="41"/>
      <c r="R62" s="42" t="str">
        <f t="shared" si="2"/>
        <v xml:space="preserve"> </v>
      </c>
      <c r="S62" s="41"/>
      <c r="T62" s="41"/>
      <c r="U62" s="41"/>
      <c r="V62" s="42" t="str">
        <f t="shared" si="3"/>
        <v xml:space="preserve"> </v>
      </c>
      <c r="W62" s="43" t="str">
        <f t="shared" si="11"/>
        <v xml:space="preserve"> </v>
      </c>
      <c r="X62" s="43" t="str">
        <f>_xlfn.XLOOKUP(C62,ProductMaster!A:A,ProductMaster!B:B)</f>
        <v>Textbook</v>
      </c>
      <c r="Y62" s="43" t="str">
        <f t="shared" si="4"/>
        <v>Active</v>
      </c>
      <c r="Z62" s="43">
        <f t="shared" si="12"/>
        <v>0</v>
      </c>
      <c r="AA62" s="43" t="str">
        <f t="shared" si="13"/>
        <v>Debit Card</v>
      </c>
      <c r="AB62" s="43" t="str">
        <f t="shared" si="6"/>
        <v>In Transit</v>
      </c>
      <c r="AC62" s="43" t="str">
        <f t="shared" si="7"/>
        <v>DHL</v>
      </c>
      <c r="AD62" s="59" t="str">
        <f>VLOOKUP(C62, ProductMaster!A:C, 3, FALSE)</f>
        <v>Books</v>
      </c>
      <c r="AE62" s="43" t="str">
        <f>VLOOKUP(AmazonSales!$B62,Table3[], 2,FALSE)</f>
        <v>Scarlett Adams</v>
      </c>
      <c r="AF62" s="26" t="str">
        <f t="shared" si="8"/>
        <v>cancelled</v>
      </c>
      <c r="AG62" s="6">
        <f t="shared" si="9"/>
        <v>0</v>
      </c>
      <c r="AH62" s="6">
        <f t="shared" si="10"/>
        <v>0</v>
      </c>
    </row>
    <row r="63" spans="1:34" ht="18" customHeight="1" x14ac:dyDescent="0.3">
      <c r="A63" s="66" t="s">
        <v>145</v>
      </c>
      <c r="B63" s="44" t="s">
        <v>146</v>
      </c>
      <c r="C63" s="44" t="s">
        <v>79</v>
      </c>
      <c r="D63" s="44" t="s">
        <v>14</v>
      </c>
      <c r="E63" s="45">
        <v>815</v>
      </c>
      <c r="F63" s="45">
        <v>4</v>
      </c>
      <c r="G63" s="46">
        <v>3260</v>
      </c>
      <c r="H63" s="47" t="s">
        <v>22</v>
      </c>
      <c r="I63" s="47" t="s">
        <v>23</v>
      </c>
      <c r="J63" s="47" t="s">
        <v>28</v>
      </c>
      <c r="K63" s="48">
        <v>11</v>
      </c>
      <c r="L63" s="49">
        <v>22</v>
      </c>
      <c r="M63" s="49">
        <v>2023</v>
      </c>
      <c r="N63" s="50">
        <f t="shared" si="1"/>
        <v>45252</v>
      </c>
      <c r="O63" s="49">
        <v>11</v>
      </c>
      <c r="P63" s="49">
        <v>29</v>
      </c>
      <c r="Q63" s="49">
        <v>2023</v>
      </c>
      <c r="R63" s="50">
        <f t="shared" si="2"/>
        <v>45259</v>
      </c>
      <c r="S63" s="49"/>
      <c r="T63" s="49"/>
      <c r="U63" s="49"/>
      <c r="V63" s="50" t="str">
        <f t="shared" si="3"/>
        <v xml:space="preserve"> </v>
      </c>
      <c r="W63" s="51">
        <f t="shared" si="11"/>
        <v>7</v>
      </c>
      <c r="X63" s="51" t="str">
        <f>_xlfn.XLOOKUP(C63,ProductMaster!A:A,ProductMaster!B:B)</f>
        <v>Smartphone</v>
      </c>
      <c r="Y63" s="51" t="str">
        <f t="shared" si="4"/>
        <v>Active</v>
      </c>
      <c r="Z63" s="51">
        <f t="shared" si="12"/>
        <v>3260</v>
      </c>
      <c r="AA63" s="51" t="str">
        <f t="shared" si="13"/>
        <v>Credit Card</v>
      </c>
      <c r="AB63" s="51" t="str">
        <f t="shared" si="6"/>
        <v>Delivered</v>
      </c>
      <c r="AC63" s="51" t="str">
        <f t="shared" si="7"/>
        <v>USPS</v>
      </c>
      <c r="AD63" s="60" t="str">
        <f>VLOOKUP(C63, ProductMaster!A:C, 3, FALSE)</f>
        <v>Electronics</v>
      </c>
      <c r="AE63" s="51" t="str">
        <f>VLOOKUP(AmazonSales!$B63,Table3[], 2,FALSE)</f>
        <v>Elijah Lewis</v>
      </c>
      <c r="AF63" s="26" t="str">
        <f t="shared" si="8"/>
        <v>slow</v>
      </c>
      <c r="AG63" s="6">
        <f t="shared" si="9"/>
        <v>0</v>
      </c>
      <c r="AH63" s="6">
        <f t="shared" si="10"/>
        <v>0</v>
      </c>
    </row>
    <row r="64" spans="1:34" ht="18" customHeight="1" x14ac:dyDescent="0.3">
      <c r="A64" s="65" t="s">
        <v>147</v>
      </c>
      <c r="B64" s="36" t="s">
        <v>148</v>
      </c>
      <c r="C64" s="36" t="s">
        <v>67</v>
      </c>
      <c r="D64" s="36" t="s">
        <v>21</v>
      </c>
      <c r="E64" s="37">
        <v>27</v>
      </c>
      <c r="F64" s="37">
        <v>1</v>
      </c>
      <c r="G64" s="38">
        <v>27</v>
      </c>
      <c r="H64" s="39" t="s">
        <v>44</v>
      </c>
      <c r="I64" s="39" t="s">
        <v>27</v>
      </c>
      <c r="J64" s="39" t="s">
        <v>36</v>
      </c>
      <c r="K64" s="40">
        <v>5</v>
      </c>
      <c r="L64" s="41">
        <v>2</v>
      </c>
      <c r="M64" s="41">
        <v>2023</v>
      </c>
      <c r="N64" s="42">
        <f t="shared" si="1"/>
        <v>45048</v>
      </c>
      <c r="O64" s="41"/>
      <c r="P64" s="41"/>
      <c r="Q64" s="41"/>
      <c r="R64" s="42" t="str">
        <f t="shared" si="2"/>
        <v xml:space="preserve"> </v>
      </c>
      <c r="S64" s="41"/>
      <c r="T64" s="41"/>
      <c r="U64" s="41"/>
      <c r="V64" s="42" t="str">
        <f t="shared" si="3"/>
        <v xml:space="preserve"> </v>
      </c>
      <c r="W64" s="43" t="str">
        <f t="shared" si="11"/>
        <v xml:space="preserve"> </v>
      </c>
      <c r="X64" s="43" t="str">
        <f>_xlfn.XLOOKUP(C64,ProductMaster!A:A,ProductMaster!B:B)</f>
        <v>T-Shirt</v>
      </c>
      <c r="Y64" s="43" t="str">
        <f t="shared" si="4"/>
        <v>Active</v>
      </c>
      <c r="Z64" s="43">
        <f t="shared" si="12"/>
        <v>0</v>
      </c>
      <c r="AA64" s="43" t="str">
        <f t="shared" si="13"/>
        <v>Debit Card</v>
      </c>
      <c r="AB64" s="43" t="str">
        <f t="shared" si="6"/>
        <v>In Transit</v>
      </c>
      <c r="AC64" s="43" t="str">
        <f t="shared" si="7"/>
        <v>Amazon Logistics</v>
      </c>
      <c r="AD64" s="59" t="str">
        <f>VLOOKUP(C64, ProductMaster!A:C, 3, FALSE)</f>
        <v>Fashion</v>
      </c>
      <c r="AE64" s="43" t="str">
        <f>VLOOKUP(AmazonSales!$B64,Table3[], 2,FALSE)</f>
        <v>Noah Wilson</v>
      </c>
      <c r="AF64" s="26" t="str">
        <f t="shared" si="8"/>
        <v>cancelled</v>
      </c>
      <c r="AG64" s="6">
        <f t="shared" si="9"/>
        <v>0</v>
      </c>
      <c r="AH64" s="6">
        <f t="shared" si="10"/>
        <v>0</v>
      </c>
    </row>
    <row r="65" spans="1:34" ht="18" customHeight="1" x14ac:dyDescent="0.3">
      <c r="A65" s="66" t="s">
        <v>149</v>
      </c>
      <c r="B65" s="44" t="s">
        <v>150</v>
      </c>
      <c r="C65" s="44" t="s">
        <v>53</v>
      </c>
      <c r="D65" s="44" t="s">
        <v>48</v>
      </c>
      <c r="E65" s="45">
        <v>139</v>
      </c>
      <c r="F65" s="45">
        <v>5</v>
      </c>
      <c r="G65" s="46">
        <v>695</v>
      </c>
      <c r="H65" s="47" t="s">
        <v>15</v>
      </c>
      <c r="I65" s="47" t="s">
        <v>23</v>
      </c>
      <c r="J65" s="47" t="s">
        <v>28</v>
      </c>
      <c r="K65" s="48">
        <v>12</v>
      </c>
      <c r="L65" s="49">
        <v>25</v>
      </c>
      <c r="M65" s="49">
        <v>2023</v>
      </c>
      <c r="N65" s="50">
        <f t="shared" si="1"/>
        <v>45285</v>
      </c>
      <c r="O65" s="49">
        <v>12</v>
      </c>
      <c r="P65" s="49">
        <v>29</v>
      </c>
      <c r="Q65" s="49">
        <v>2023</v>
      </c>
      <c r="R65" s="50">
        <f t="shared" si="2"/>
        <v>45289</v>
      </c>
      <c r="S65" s="49"/>
      <c r="T65" s="49"/>
      <c r="U65" s="49"/>
      <c r="V65" s="50" t="str">
        <f t="shared" si="3"/>
        <v xml:space="preserve"> </v>
      </c>
      <c r="W65" s="51">
        <f t="shared" si="11"/>
        <v>4</v>
      </c>
      <c r="X65" s="51" t="str">
        <f>_xlfn.XLOOKUP(C65,ProductMaster!A:A,ProductMaster!B:B)</f>
        <v>Cookware Set</v>
      </c>
      <c r="Y65" s="51" t="str">
        <f t="shared" si="4"/>
        <v>Active</v>
      </c>
      <c r="Z65" s="51">
        <f t="shared" si="12"/>
        <v>695</v>
      </c>
      <c r="AA65" s="51" t="str">
        <f t="shared" si="13"/>
        <v>Apple Pay</v>
      </c>
      <c r="AB65" s="51" t="str">
        <f t="shared" si="6"/>
        <v>Delivered</v>
      </c>
      <c r="AC65" s="51" t="str">
        <f t="shared" si="7"/>
        <v>USPS</v>
      </c>
      <c r="AD65" s="60" t="str">
        <f>VLOOKUP(C65, ProductMaster!A:C, 3, FALSE)</f>
        <v>Home</v>
      </c>
      <c r="AE65" s="51" t="str">
        <f>VLOOKUP(AmazonSales!$B65,Table3[], 2,FALSE)</f>
        <v>Noah Wilson</v>
      </c>
      <c r="AF65" s="26" t="str">
        <f t="shared" si="8"/>
        <v>slow</v>
      </c>
      <c r="AG65" s="6">
        <f t="shared" si="9"/>
        <v>0</v>
      </c>
      <c r="AH65" s="6">
        <f t="shared" si="10"/>
        <v>0</v>
      </c>
    </row>
    <row r="66" spans="1:34" ht="18" customHeight="1" x14ac:dyDescent="0.3">
      <c r="A66" s="65" t="s">
        <v>151</v>
      </c>
      <c r="B66" s="36" t="s">
        <v>38</v>
      </c>
      <c r="C66" s="36" t="s">
        <v>74</v>
      </c>
      <c r="D66" s="36" t="s">
        <v>26</v>
      </c>
      <c r="E66" s="37">
        <v>69</v>
      </c>
      <c r="F66" s="37">
        <v>3</v>
      </c>
      <c r="G66" s="38">
        <v>207</v>
      </c>
      <c r="H66" s="39" t="s">
        <v>31</v>
      </c>
      <c r="I66" s="39" t="s">
        <v>16</v>
      </c>
      <c r="J66" s="39" t="s">
        <v>36</v>
      </c>
      <c r="K66" s="40">
        <v>10</v>
      </c>
      <c r="L66" s="41">
        <v>18</v>
      </c>
      <c r="M66" s="41">
        <v>2023</v>
      </c>
      <c r="N66" s="42">
        <f t="shared" si="1"/>
        <v>45217</v>
      </c>
      <c r="O66" s="41"/>
      <c r="P66" s="41"/>
      <c r="Q66" s="41"/>
      <c r="R66" s="42" t="str">
        <f t="shared" si="2"/>
        <v xml:space="preserve"> </v>
      </c>
      <c r="S66" s="41">
        <v>10</v>
      </c>
      <c r="T66" s="41">
        <v>20</v>
      </c>
      <c r="U66" s="41">
        <v>2023</v>
      </c>
      <c r="V66" s="42">
        <f t="shared" si="3"/>
        <v>45219</v>
      </c>
      <c r="W66" s="43" t="str">
        <f t="shared" si="11"/>
        <v xml:space="preserve"> </v>
      </c>
      <c r="X66" s="43" t="str">
        <f>_xlfn.XLOOKUP(C66,ProductMaster!A:A,ProductMaster!B:B)</f>
        <v>Textbook</v>
      </c>
      <c r="Y66" s="43" t="str">
        <f t="shared" si="4"/>
        <v>Cancelled</v>
      </c>
      <c r="Z66" s="43">
        <f t="shared" ref="Z66:Z101" si="14">IF(I66="delivered",G66,0)</f>
        <v>0</v>
      </c>
      <c r="AA66" s="43" t="str">
        <f t="shared" si="13"/>
        <v>PayPal</v>
      </c>
      <c r="AB66" s="43" t="str">
        <f t="shared" si="6"/>
        <v>Cancelled</v>
      </c>
      <c r="AC66" s="43" t="str">
        <f t="shared" si="7"/>
        <v>Amazon Logistics</v>
      </c>
      <c r="AD66" s="59" t="str">
        <f>VLOOKUP(C66, ProductMaster!A:C, 3, FALSE)</f>
        <v>Books</v>
      </c>
      <c r="AE66" s="43" t="str">
        <f>VLOOKUP(AmazonSales!$B66,Table3[], 2,FALSE)</f>
        <v>Jackson Allen</v>
      </c>
      <c r="AF66" s="26" t="str">
        <f t="shared" si="8"/>
        <v>cancelled</v>
      </c>
      <c r="AG66" s="6">
        <f t="shared" si="9"/>
        <v>1</v>
      </c>
      <c r="AH66" s="6">
        <f t="shared" si="10"/>
        <v>0.33333333333333331</v>
      </c>
    </row>
    <row r="67" spans="1:34" ht="18" customHeight="1" x14ac:dyDescent="0.3">
      <c r="A67" s="66" t="s">
        <v>152</v>
      </c>
      <c r="B67" s="44" t="s">
        <v>38</v>
      </c>
      <c r="C67" s="44" t="s">
        <v>51</v>
      </c>
      <c r="D67" s="44" t="s">
        <v>48</v>
      </c>
      <c r="E67" s="45">
        <v>42</v>
      </c>
      <c r="F67" s="45">
        <v>1</v>
      </c>
      <c r="G67" s="46">
        <v>42</v>
      </c>
      <c r="H67" s="47" t="s">
        <v>15</v>
      </c>
      <c r="I67" s="47" t="s">
        <v>16</v>
      </c>
      <c r="J67" s="47" t="s">
        <v>17</v>
      </c>
      <c r="K67" s="48">
        <v>5</v>
      </c>
      <c r="L67" s="49">
        <v>20</v>
      </c>
      <c r="M67" s="49">
        <v>2023</v>
      </c>
      <c r="N67" s="50">
        <f t="shared" ref="N67:N101" si="15">DATE(M67,K67,L67)</f>
        <v>45066</v>
      </c>
      <c r="O67" s="49"/>
      <c r="P67" s="49"/>
      <c r="Q67" s="49"/>
      <c r="R67" s="50" t="str">
        <f t="shared" ref="R67:R101" si="16">IFERROR(DATE(Q67,O67,P67)," ")</f>
        <v xml:space="preserve"> </v>
      </c>
      <c r="S67" s="49">
        <v>5</v>
      </c>
      <c r="T67" s="49">
        <v>21</v>
      </c>
      <c r="U67" s="49">
        <v>2023</v>
      </c>
      <c r="V67" s="50">
        <f t="shared" ref="V67:V101" si="17">IFERROR(DATE(U67,S67,T67)," ")</f>
        <v>45067</v>
      </c>
      <c r="W67" s="51" t="str">
        <f t="shared" ref="W67:W101" si="18">IF(R67&lt;&gt;" ",R67-N67," ")</f>
        <v xml:space="preserve"> </v>
      </c>
      <c r="X67" s="51" t="str">
        <f>_xlfn.XLOOKUP(C67,ProductMaster!A:A,ProductMaster!B:B)</f>
        <v>Formal Shirt</v>
      </c>
      <c r="Y67" s="51" t="str">
        <f t="shared" ref="Y67:Y101" si="19">IF(AND(AB67="Cancelled", NOT(ISBLANK(V67))), "Cancelled", "Active")</f>
        <v>Cancelled</v>
      </c>
      <c r="Z67" s="51">
        <f t="shared" si="14"/>
        <v>0</v>
      </c>
      <c r="AA67" s="51" t="str">
        <f t="shared" ref="AA67:AA101" si="20">TRIM(H67)</f>
        <v>Apple Pay</v>
      </c>
      <c r="AB67" s="51" t="str">
        <f t="shared" ref="AB67:AB101" si="21">TRIM(I67)</f>
        <v>Cancelled</v>
      </c>
      <c r="AC67" s="51" t="str">
        <f t="shared" ref="AC67:AC101" si="22">TRIM(J67)</f>
        <v>DHL</v>
      </c>
      <c r="AD67" s="60" t="str">
        <f>VLOOKUP(C67, ProductMaster!A:C, 3, FALSE)</f>
        <v>Fashion</v>
      </c>
      <c r="AE67" s="51" t="str">
        <f>VLOOKUP(AmazonSales!$B67,Table3[], 2,FALSE)</f>
        <v>Jackson Allen</v>
      </c>
      <c r="AF67" s="26" t="str">
        <f t="shared" ref="AF67:AF101" si="23">IFERROR(IF(R67-N67&lt;=2,"fast","slow"),"cancelled")</f>
        <v>cancelled</v>
      </c>
      <c r="AG67" s="6">
        <f t="shared" ref="AG67:AG101" si="24">IF(AB67="cancelled",1,0)</f>
        <v>1</v>
      </c>
      <c r="AH67" s="6">
        <f t="shared" ref="AH67:AH101" si="25">AG67/F67</f>
        <v>1</v>
      </c>
    </row>
    <row r="68" spans="1:34" ht="18" customHeight="1" x14ac:dyDescent="0.3">
      <c r="A68" s="65" t="s">
        <v>153</v>
      </c>
      <c r="B68" s="36" t="s">
        <v>154</v>
      </c>
      <c r="C68" s="36" t="s">
        <v>112</v>
      </c>
      <c r="D68" s="36" t="s">
        <v>14</v>
      </c>
      <c r="E68" s="37">
        <v>31</v>
      </c>
      <c r="F68" s="37">
        <v>4</v>
      </c>
      <c r="G68" s="38">
        <v>124</v>
      </c>
      <c r="H68" s="39" t="s">
        <v>22</v>
      </c>
      <c r="I68" s="39" t="s">
        <v>23</v>
      </c>
      <c r="J68" s="39" t="s">
        <v>32</v>
      </c>
      <c r="K68" s="40">
        <v>7</v>
      </c>
      <c r="L68" s="41">
        <v>28</v>
      </c>
      <c r="M68" s="41">
        <v>2023</v>
      </c>
      <c r="N68" s="42">
        <f t="shared" si="15"/>
        <v>45135</v>
      </c>
      <c r="O68" s="41">
        <v>7</v>
      </c>
      <c r="P68" s="41">
        <v>30</v>
      </c>
      <c r="Q68" s="41">
        <v>2023</v>
      </c>
      <c r="R68" s="42">
        <f t="shared" si="16"/>
        <v>45137</v>
      </c>
      <c r="S68" s="41"/>
      <c r="T68" s="41"/>
      <c r="U68" s="41"/>
      <c r="V68" s="42" t="str">
        <f t="shared" si="17"/>
        <v xml:space="preserve"> </v>
      </c>
      <c r="W68" s="43">
        <f t="shared" si="18"/>
        <v>2</v>
      </c>
      <c r="X68" s="43" t="str">
        <f>_xlfn.XLOOKUP(C68,ProductMaster!A:A,ProductMaster!B:B)</f>
        <v>Puzzle</v>
      </c>
      <c r="Y68" s="43" t="str">
        <f t="shared" si="19"/>
        <v>Active</v>
      </c>
      <c r="Z68" s="43">
        <f t="shared" si="14"/>
        <v>124</v>
      </c>
      <c r="AA68" s="43" t="str">
        <f t="shared" si="20"/>
        <v>Credit Card</v>
      </c>
      <c r="AB68" s="43" t="str">
        <f t="shared" si="21"/>
        <v>Delivered</v>
      </c>
      <c r="AC68" s="43" t="str">
        <f t="shared" si="22"/>
        <v>UPS</v>
      </c>
      <c r="AD68" s="59" t="str">
        <f>VLOOKUP(C68, ProductMaster!A:C, 3, FALSE)</f>
        <v>Toys</v>
      </c>
      <c r="AE68" s="43" t="e">
        <f>VLOOKUP(AmazonSales!$B68,Table3[], 2,FALSE)</f>
        <v>#N/A</v>
      </c>
      <c r="AF68" s="26" t="str">
        <f t="shared" si="23"/>
        <v>fast</v>
      </c>
      <c r="AG68" s="6">
        <f t="shared" si="24"/>
        <v>0</v>
      </c>
      <c r="AH68" s="6">
        <f t="shared" si="25"/>
        <v>0</v>
      </c>
    </row>
    <row r="69" spans="1:34" ht="18" customHeight="1" x14ac:dyDescent="0.3">
      <c r="A69" s="66" t="s">
        <v>155</v>
      </c>
      <c r="B69" s="44" t="s">
        <v>58</v>
      </c>
      <c r="C69" s="44" t="s">
        <v>42</v>
      </c>
      <c r="D69" s="44" t="s">
        <v>48</v>
      </c>
      <c r="E69" s="45">
        <v>104</v>
      </c>
      <c r="F69" s="45">
        <v>3</v>
      </c>
      <c r="G69" s="46">
        <v>312</v>
      </c>
      <c r="H69" s="47" t="s">
        <v>22</v>
      </c>
      <c r="I69" s="47" t="s">
        <v>27</v>
      </c>
      <c r="J69" s="47" t="s">
        <v>32</v>
      </c>
      <c r="K69" s="48">
        <v>12</v>
      </c>
      <c r="L69" s="49">
        <v>18</v>
      </c>
      <c r="M69" s="49">
        <v>2023</v>
      </c>
      <c r="N69" s="50">
        <f t="shared" si="15"/>
        <v>45278</v>
      </c>
      <c r="O69" s="49"/>
      <c r="P69" s="49"/>
      <c r="Q69" s="49"/>
      <c r="R69" s="50" t="str">
        <f t="shared" si="16"/>
        <v xml:space="preserve"> </v>
      </c>
      <c r="S69" s="49"/>
      <c r="T69" s="49"/>
      <c r="U69" s="49"/>
      <c r="V69" s="50" t="str">
        <f t="shared" si="17"/>
        <v xml:space="preserve"> </v>
      </c>
      <c r="W69" s="51" t="str">
        <f t="shared" si="18"/>
        <v xml:space="preserve"> </v>
      </c>
      <c r="X69" s="51" t="str">
        <f>_xlfn.XLOOKUP(C69,ProductMaster!A:A,ProductMaster!B:B)</f>
        <v>Bluetooth Speaker</v>
      </c>
      <c r="Y69" s="51" t="str">
        <f t="shared" si="19"/>
        <v>Active</v>
      </c>
      <c r="Z69" s="51">
        <f t="shared" si="14"/>
        <v>0</v>
      </c>
      <c r="AA69" s="51" t="str">
        <f t="shared" si="20"/>
        <v>Credit Card</v>
      </c>
      <c r="AB69" s="51" t="str">
        <f t="shared" si="21"/>
        <v>In Transit</v>
      </c>
      <c r="AC69" s="51" t="str">
        <f t="shared" si="22"/>
        <v>UPS</v>
      </c>
      <c r="AD69" s="60" t="str">
        <f>VLOOKUP(C69, ProductMaster!A:C, 3, FALSE)</f>
        <v>Electronics</v>
      </c>
      <c r="AE69" s="51" t="str">
        <f>VLOOKUP(AmazonSales!$B69,Table3[], 2,FALSE)</f>
        <v>Emily Johnson</v>
      </c>
      <c r="AF69" s="26" t="str">
        <f t="shared" si="23"/>
        <v>cancelled</v>
      </c>
      <c r="AG69" s="6">
        <f t="shared" si="24"/>
        <v>0</v>
      </c>
      <c r="AH69" s="6">
        <f t="shared" si="25"/>
        <v>0</v>
      </c>
    </row>
    <row r="70" spans="1:34" ht="18" customHeight="1" x14ac:dyDescent="0.3">
      <c r="A70" s="65" t="s">
        <v>156</v>
      </c>
      <c r="B70" s="36" t="s">
        <v>30</v>
      </c>
      <c r="C70" s="36" t="s">
        <v>35</v>
      </c>
      <c r="D70" s="36" t="s">
        <v>21</v>
      </c>
      <c r="E70" s="37">
        <v>58</v>
      </c>
      <c r="F70" s="37">
        <v>2</v>
      </c>
      <c r="G70" s="38">
        <v>116</v>
      </c>
      <c r="H70" s="39" t="s">
        <v>15</v>
      </c>
      <c r="I70" s="39" t="s">
        <v>16</v>
      </c>
      <c r="J70" s="39" t="s">
        <v>28</v>
      </c>
      <c r="K70" s="40">
        <v>7</v>
      </c>
      <c r="L70" s="41">
        <v>2</v>
      </c>
      <c r="M70" s="41">
        <v>2023</v>
      </c>
      <c r="N70" s="42">
        <f t="shared" si="15"/>
        <v>45109</v>
      </c>
      <c r="O70" s="41"/>
      <c r="P70" s="41"/>
      <c r="Q70" s="41"/>
      <c r="R70" s="42" t="str">
        <f t="shared" si="16"/>
        <v xml:space="preserve"> </v>
      </c>
      <c r="S70" s="41">
        <v>7</v>
      </c>
      <c r="T70" s="41">
        <v>7</v>
      </c>
      <c r="U70" s="41">
        <v>2023</v>
      </c>
      <c r="V70" s="42">
        <f t="shared" si="17"/>
        <v>45114</v>
      </c>
      <c r="W70" s="43" t="str">
        <f t="shared" si="18"/>
        <v xml:space="preserve"> </v>
      </c>
      <c r="X70" s="43" t="str">
        <f>_xlfn.XLOOKUP(C70,ProductMaster!A:A,ProductMaster!B:B)</f>
        <v>Jeans</v>
      </c>
      <c r="Y70" s="43" t="str">
        <f t="shared" si="19"/>
        <v>Cancelled</v>
      </c>
      <c r="Z70" s="43">
        <f t="shared" si="14"/>
        <v>0</v>
      </c>
      <c r="AA70" s="43" t="str">
        <f t="shared" si="20"/>
        <v>Apple Pay</v>
      </c>
      <c r="AB70" s="43" t="str">
        <f t="shared" si="21"/>
        <v>Cancelled</v>
      </c>
      <c r="AC70" s="43" t="str">
        <f t="shared" si="22"/>
        <v>USPS</v>
      </c>
      <c r="AD70" s="59" t="str">
        <f>VLOOKUP(C70, ProductMaster!A:C, 3, FALSE)</f>
        <v>Fashion</v>
      </c>
      <c r="AE70" s="43" t="str">
        <f>VLOOKUP(AmazonSales!$B70,Table3[], 2,FALSE)</f>
        <v>Grace Ward</v>
      </c>
      <c r="AF70" s="26" t="str">
        <f t="shared" si="23"/>
        <v>cancelled</v>
      </c>
      <c r="AG70" s="6">
        <f t="shared" si="24"/>
        <v>1</v>
      </c>
      <c r="AH70" s="6">
        <f t="shared" si="25"/>
        <v>0.5</v>
      </c>
    </row>
    <row r="71" spans="1:34" ht="18" customHeight="1" x14ac:dyDescent="0.3">
      <c r="A71" s="66" t="s">
        <v>157</v>
      </c>
      <c r="B71" s="44" t="s">
        <v>38</v>
      </c>
      <c r="C71" s="44" t="s">
        <v>117</v>
      </c>
      <c r="D71" s="44" t="s">
        <v>48</v>
      </c>
      <c r="E71" s="45">
        <v>62</v>
      </c>
      <c r="F71" s="45">
        <v>2</v>
      </c>
      <c r="G71" s="46">
        <v>124</v>
      </c>
      <c r="H71" s="47" t="s">
        <v>44</v>
      </c>
      <c r="I71" s="47" t="s">
        <v>16</v>
      </c>
      <c r="J71" s="47" t="s">
        <v>17</v>
      </c>
      <c r="K71" s="48">
        <v>10</v>
      </c>
      <c r="L71" s="49">
        <v>9</v>
      </c>
      <c r="M71" s="49">
        <v>2023</v>
      </c>
      <c r="N71" s="50">
        <f t="shared" si="15"/>
        <v>45208</v>
      </c>
      <c r="O71" s="49"/>
      <c r="P71" s="49"/>
      <c r="Q71" s="49"/>
      <c r="R71" s="50" t="str">
        <f t="shared" si="16"/>
        <v xml:space="preserve"> </v>
      </c>
      <c r="S71" s="49">
        <v>10</v>
      </c>
      <c r="T71" s="49">
        <v>10</v>
      </c>
      <c r="U71" s="49">
        <v>2023</v>
      </c>
      <c r="V71" s="50">
        <f t="shared" si="17"/>
        <v>45209</v>
      </c>
      <c r="W71" s="51" t="str">
        <f t="shared" si="18"/>
        <v xml:space="preserve"> </v>
      </c>
      <c r="X71" s="51" t="str">
        <f>_xlfn.XLOOKUP(C71,ProductMaster!A:A,ProductMaster!B:B)</f>
        <v>Leg Set</v>
      </c>
      <c r="Y71" s="51" t="str">
        <f t="shared" si="19"/>
        <v>Cancelled</v>
      </c>
      <c r="Z71" s="51">
        <f t="shared" si="14"/>
        <v>0</v>
      </c>
      <c r="AA71" s="51" t="str">
        <f t="shared" si="20"/>
        <v>Debit Card</v>
      </c>
      <c r="AB71" s="51" t="str">
        <f t="shared" si="21"/>
        <v>Cancelled</v>
      </c>
      <c r="AC71" s="51" t="str">
        <f t="shared" si="22"/>
        <v>DHL</v>
      </c>
      <c r="AD71" s="60" t="str">
        <f>VLOOKUP(C71, ProductMaster!A:C, 3, FALSE)</f>
        <v>Toys</v>
      </c>
      <c r="AE71" s="51" t="str">
        <f>VLOOKUP(AmazonSales!$B71,Table3[], 2,FALSE)</f>
        <v>Jackson Allen</v>
      </c>
      <c r="AF71" s="26" t="str">
        <f t="shared" si="23"/>
        <v>cancelled</v>
      </c>
      <c r="AG71" s="6">
        <f t="shared" si="24"/>
        <v>1</v>
      </c>
      <c r="AH71" s="6">
        <f t="shared" si="25"/>
        <v>0.5</v>
      </c>
    </row>
    <row r="72" spans="1:34" ht="18" customHeight="1" x14ac:dyDescent="0.3">
      <c r="A72" s="65" t="s">
        <v>158</v>
      </c>
      <c r="B72" s="36" t="s">
        <v>116</v>
      </c>
      <c r="C72" s="36" t="s">
        <v>51</v>
      </c>
      <c r="D72" s="36" t="s">
        <v>21</v>
      </c>
      <c r="E72" s="37">
        <v>43</v>
      </c>
      <c r="F72" s="37">
        <v>1</v>
      </c>
      <c r="G72" s="38">
        <v>43</v>
      </c>
      <c r="H72" s="39" t="s">
        <v>22</v>
      </c>
      <c r="I72" s="39" t="s">
        <v>23</v>
      </c>
      <c r="J72" s="39" t="s">
        <v>36</v>
      </c>
      <c r="K72" s="40">
        <v>12</v>
      </c>
      <c r="L72" s="41">
        <v>18</v>
      </c>
      <c r="M72" s="41">
        <v>2023</v>
      </c>
      <c r="N72" s="42">
        <f t="shared" si="15"/>
        <v>45278</v>
      </c>
      <c r="O72" s="41">
        <v>12</v>
      </c>
      <c r="P72" s="41">
        <v>25</v>
      </c>
      <c r="Q72" s="41">
        <v>2023</v>
      </c>
      <c r="R72" s="42">
        <f t="shared" si="16"/>
        <v>45285</v>
      </c>
      <c r="S72" s="41"/>
      <c r="T72" s="41"/>
      <c r="U72" s="41"/>
      <c r="V72" s="42" t="str">
        <f t="shared" si="17"/>
        <v xml:space="preserve"> </v>
      </c>
      <c r="W72" s="43">
        <f t="shared" si="18"/>
        <v>7</v>
      </c>
      <c r="X72" s="43" t="str">
        <f>_xlfn.XLOOKUP(C72,ProductMaster!A:A,ProductMaster!B:B)</f>
        <v>Formal Shirt</v>
      </c>
      <c r="Y72" s="43" t="str">
        <f t="shared" si="19"/>
        <v>Active</v>
      </c>
      <c r="Z72" s="43">
        <f t="shared" si="14"/>
        <v>43</v>
      </c>
      <c r="AA72" s="43" t="str">
        <f t="shared" si="20"/>
        <v>Credit Card</v>
      </c>
      <c r="AB72" s="43" t="str">
        <f t="shared" si="21"/>
        <v>Delivered</v>
      </c>
      <c r="AC72" s="43" t="str">
        <f t="shared" si="22"/>
        <v>Amazon Logistics</v>
      </c>
      <c r="AD72" s="59" t="str">
        <f>VLOOKUP(C72, ProductMaster!A:C, 3, FALSE)</f>
        <v>Fashion</v>
      </c>
      <c r="AE72" s="43" t="str">
        <f>VLOOKUP(AmazonSales!$B72,Table3[], 2,FALSE)</f>
        <v>Ava Robinson</v>
      </c>
      <c r="AF72" s="26" t="str">
        <f t="shared" si="23"/>
        <v>slow</v>
      </c>
      <c r="AG72" s="6">
        <f t="shared" si="24"/>
        <v>0</v>
      </c>
      <c r="AH72" s="6">
        <f t="shared" si="25"/>
        <v>0</v>
      </c>
    </row>
    <row r="73" spans="1:34" ht="18" customHeight="1" x14ac:dyDescent="0.3">
      <c r="A73" s="66" t="s">
        <v>159</v>
      </c>
      <c r="B73" s="44" t="s">
        <v>146</v>
      </c>
      <c r="C73" s="44" t="s">
        <v>117</v>
      </c>
      <c r="D73" s="44" t="s">
        <v>21</v>
      </c>
      <c r="E73" s="45">
        <v>62</v>
      </c>
      <c r="F73" s="45">
        <v>4</v>
      </c>
      <c r="G73" s="46">
        <v>248</v>
      </c>
      <c r="H73" s="47" t="s">
        <v>44</v>
      </c>
      <c r="I73" s="47" t="s">
        <v>27</v>
      </c>
      <c r="J73" s="47" t="s">
        <v>36</v>
      </c>
      <c r="K73" s="48">
        <v>3</v>
      </c>
      <c r="L73" s="49">
        <v>7</v>
      </c>
      <c r="M73" s="49">
        <v>2023</v>
      </c>
      <c r="N73" s="50">
        <f t="shared" si="15"/>
        <v>44992</v>
      </c>
      <c r="O73" s="49"/>
      <c r="P73" s="49"/>
      <c r="Q73" s="49"/>
      <c r="R73" s="50" t="str">
        <f t="shared" si="16"/>
        <v xml:space="preserve"> </v>
      </c>
      <c r="S73" s="49"/>
      <c r="T73" s="49"/>
      <c r="U73" s="49"/>
      <c r="V73" s="50" t="str">
        <f t="shared" si="17"/>
        <v xml:space="preserve"> </v>
      </c>
      <c r="W73" s="51" t="str">
        <f t="shared" si="18"/>
        <v xml:space="preserve"> </v>
      </c>
      <c r="X73" s="51" t="str">
        <f>_xlfn.XLOOKUP(C73,ProductMaster!A:A,ProductMaster!B:B)</f>
        <v>Leg Set</v>
      </c>
      <c r="Y73" s="51" t="str">
        <f t="shared" si="19"/>
        <v>Active</v>
      </c>
      <c r="Z73" s="51">
        <f t="shared" si="14"/>
        <v>0</v>
      </c>
      <c r="AA73" s="51" t="str">
        <f t="shared" si="20"/>
        <v>Debit Card</v>
      </c>
      <c r="AB73" s="51" t="str">
        <f t="shared" si="21"/>
        <v>In Transit</v>
      </c>
      <c r="AC73" s="51" t="str">
        <f t="shared" si="22"/>
        <v>Amazon Logistics</v>
      </c>
      <c r="AD73" s="60" t="str">
        <f>VLOOKUP(C73, ProductMaster!A:C, 3, FALSE)</f>
        <v>Toys</v>
      </c>
      <c r="AE73" s="51" t="str">
        <f>VLOOKUP(AmazonSales!$B73,Table3[], 2,FALSE)</f>
        <v>Elijah Lewis</v>
      </c>
      <c r="AF73" s="26" t="str">
        <f t="shared" si="23"/>
        <v>cancelled</v>
      </c>
      <c r="AG73" s="6">
        <f t="shared" si="24"/>
        <v>0</v>
      </c>
      <c r="AH73" s="6">
        <f t="shared" si="25"/>
        <v>0</v>
      </c>
    </row>
    <row r="74" spans="1:34" ht="18" customHeight="1" x14ac:dyDescent="0.3">
      <c r="A74" s="65" t="s">
        <v>160</v>
      </c>
      <c r="B74" s="36" t="s">
        <v>85</v>
      </c>
      <c r="C74" s="36" t="s">
        <v>62</v>
      </c>
      <c r="D74" s="36" t="s">
        <v>14</v>
      </c>
      <c r="E74" s="37">
        <v>95</v>
      </c>
      <c r="F74" s="37">
        <v>2</v>
      </c>
      <c r="G74" s="38">
        <v>190</v>
      </c>
      <c r="H74" s="39" t="s">
        <v>31</v>
      </c>
      <c r="I74" s="39" t="s">
        <v>16</v>
      </c>
      <c r="J74" s="39" t="s">
        <v>32</v>
      </c>
      <c r="K74" s="40">
        <v>7</v>
      </c>
      <c r="L74" s="41">
        <v>22</v>
      </c>
      <c r="M74" s="41">
        <v>2023</v>
      </c>
      <c r="N74" s="42">
        <f t="shared" si="15"/>
        <v>45129</v>
      </c>
      <c r="O74" s="41"/>
      <c r="P74" s="41"/>
      <c r="Q74" s="41"/>
      <c r="R74" s="42" t="str">
        <f t="shared" si="16"/>
        <v xml:space="preserve"> </v>
      </c>
      <c r="S74" s="41">
        <v>7</v>
      </c>
      <c r="T74" s="41">
        <v>25</v>
      </c>
      <c r="U74" s="41">
        <v>2023</v>
      </c>
      <c r="V74" s="42">
        <f t="shared" si="17"/>
        <v>45132</v>
      </c>
      <c r="W74" s="43" t="str">
        <f t="shared" si="18"/>
        <v xml:space="preserve"> </v>
      </c>
      <c r="X74" s="43" t="str">
        <f>_xlfn.XLOOKUP(C74,ProductMaster!A:A,ProductMaster!B:B)</f>
        <v>Shoes</v>
      </c>
      <c r="Y74" s="43" t="str">
        <f t="shared" si="19"/>
        <v>Cancelled</v>
      </c>
      <c r="Z74" s="43">
        <f t="shared" si="14"/>
        <v>0</v>
      </c>
      <c r="AA74" s="43" t="str">
        <f t="shared" si="20"/>
        <v>PayPal</v>
      </c>
      <c r="AB74" s="43" t="str">
        <f t="shared" si="21"/>
        <v>Cancelled</v>
      </c>
      <c r="AC74" s="43" t="str">
        <f t="shared" si="22"/>
        <v>UPS</v>
      </c>
      <c r="AD74" s="59" t="str">
        <f>VLOOKUP(C74, ProductMaster!A:C, 3, FALSE)</f>
        <v>Fashion</v>
      </c>
      <c r="AE74" s="43" t="str">
        <f>VLOOKUP(AmazonSales!$B74,Table3[], 2,FALSE)</f>
        <v>Lily Bennett</v>
      </c>
      <c r="AF74" s="26" t="str">
        <f t="shared" si="23"/>
        <v>cancelled</v>
      </c>
      <c r="AG74" s="6">
        <f t="shared" si="24"/>
        <v>1</v>
      </c>
      <c r="AH74" s="6">
        <f t="shared" si="25"/>
        <v>0.5</v>
      </c>
    </row>
    <row r="75" spans="1:34" ht="18" customHeight="1" x14ac:dyDescent="0.3">
      <c r="A75" s="66" t="s">
        <v>161</v>
      </c>
      <c r="B75" s="44" t="s">
        <v>83</v>
      </c>
      <c r="C75" s="44" t="s">
        <v>47</v>
      </c>
      <c r="D75" s="44" t="s">
        <v>43</v>
      </c>
      <c r="E75" s="45">
        <v>36</v>
      </c>
      <c r="F75" s="45">
        <v>4</v>
      </c>
      <c r="G75" s="46">
        <v>144</v>
      </c>
      <c r="H75" s="47" t="s">
        <v>15</v>
      </c>
      <c r="I75" s="47" t="s">
        <v>23</v>
      </c>
      <c r="J75" s="47" t="s">
        <v>59</v>
      </c>
      <c r="K75" s="48">
        <v>1</v>
      </c>
      <c r="L75" s="49">
        <v>18</v>
      </c>
      <c r="M75" s="49">
        <v>2023</v>
      </c>
      <c r="N75" s="50">
        <f t="shared" si="15"/>
        <v>44944</v>
      </c>
      <c r="O75" s="49">
        <v>1</v>
      </c>
      <c r="P75" s="49">
        <v>24</v>
      </c>
      <c r="Q75" s="49">
        <v>2023</v>
      </c>
      <c r="R75" s="50">
        <f t="shared" si="16"/>
        <v>44950</v>
      </c>
      <c r="S75" s="49"/>
      <c r="T75" s="49"/>
      <c r="U75" s="49"/>
      <c r="V75" s="50" t="str">
        <f t="shared" si="17"/>
        <v xml:space="preserve"> </v>
      </c>
      <c r="W75" s="51">
        <f t="shared" si="18"/>
        <v>6</v>
      </c>
      <c r="X75" s="51" t="str">
        <f>_xlfn.XLOOKUP(C75,ProductMaster!A:A,ProductMaster!B:B)</f>
        <v>Wall Clock</v>
      </c>
      <c r="Y75" s="51" t="str">
        <f t="shared" si="19"/>
        <v>Active</v>
      </c>
      <c r="Z75" s="51">
        <f t="shared" si="14"/>
        <v>144</v>
      </c>
      <c r="AA75" s="51" t="str">
        <f t="shared" si="20"/>
        <v>Apple Pay</v>
      </c>
      <c r="AB75" s="51" t="str">
        <f t="shared" si="21"/>
        <v>Delivered</v>
      </c>
      <c r="AC75" s="51" t="str">
        <f t="shared" si="22"/>
        <v>FedEx</v>
      </c>
      <c r="AD75" s="60" t="str">
        <f>VLOOKUP(C75, ProductMaster!A:C, 3, FALSE)</f>
        <v>Home</v>
      </c>
      <c r="AE75" s="51" t="str">
        <f>VLOOKUP(AmazonSales!$B75,Table3[], 2,FALSE)</f>
        <v>Elijah Lewis</v>
      </c>
      <c r="AF75" s="26" t="str">
        <f t="shared" si="23"/>
        <v>slow</v>
      </c>
      <c r="AG75" s="6">
        <f t="shared" si="24"/>
        <v>0</v>
      </c>
      <c r="AH75" s="6">
        <f t="shared" si="25"/>
        <v>0</v>
      </c>
    </row>
    <row r="76" spans="1:34" ht="18" customHeight="1" x14ac:dyDescent="0.3">
      <c r="A76" s="65" t="s">
        <v>162</v>
      </c>
      <c r="B76" s="36" t="s">
        <v>41</v>
      </c>
      <c r="C76" s="36" t="s">
        <v>65</v>
      </c>
      <c r="D76" s="36" t="s">
        <v>21</v>
      </c>
      <c r="E76" s="37">
        <v>73</v>
      </c>
      <c r="F76" s="37">
        <v>5</v>
      </c>
      <c r="G76" s="38">
        <v>365</v>
      </c>
      <c r="H76" s="39" t="s">
        <v>15</v>
      </c>
      <c r="I76" s="39" t="s">
        <v>27</v>
      </c>
      <c r="J76" s="39" t="s">
        <v>17</v>
      </c>
      <c r="K76" s="40">
        <v>5</v>
      </c>
      <c r="L76" s="41">
        <v>24</v>
      </c>
      <c r="M76" s="41">
        <v>2023</v>
      </c>
      <c r="N76" s="42">
        <f t="shared" si="15"/>
        <v>45070</v>
      </c>
      <c r="O76" s="41"/>
      <c r="P76" s="41"/>
      <c r="Q76" s="41"/>
      <c r="R76" s="42" t="str">
        <f t="shared" si="16"/>
        <v xml:space="preserve"> </v>
      </c>
      <c r="S76" s="41"/>
      <c r="T76" s="41"/>
      <c r="U76" s="41"/>
      <c r="V76" s="42" t="str">
        <f t="shared" si="17"/>
        <v xml:space="preserve"> </v>
      </c>
      <c r="W76" s="43" t="str">
        <f t="shared" si="18"/>
        <v xml:space="preserve"> </v>
      </c>
      <c r="X76" s="43" t="str">
        <f>_xlfn.XLOOKUP(C76,ProductMaster!A:A,ProductMaster!B:B)</f>
        <v>Gaming Mouse</v>
      </c>
      <c r="Y76" s="43" t="str">
        <f t="shared" si="19"/>
        <v>Active</v>
      </c>
      <c r="Z76" s="43">
        <f t="shared" si="14"/>
        <v>0</v>
      </c>
      <c r="AA76" s="43" t="str">
        <f t="shared" si="20"/>
        <v>Apple Pay</v>
      </c>
      <c r="AB76" s="43" t="str">
        <f t="shared" si="21"/>
        <v>In Transit</v>
      </c>
      <c r="AC76" s="43" t="str">
        <f t="shared" si="22"/>
        <v>DHL</v>
      </c>
      <c r="AD76" s="59" t="str">
        <f>VLOOKUP(C76, ProductMaster!A:C, 3, FALSE)</f>
        <v>Electronics</v>
      </c>
      <c r="AE76" s="43" t="str">
        <f>VLOOKUP(AmazonSales!$B76,Table3[], 2,FALSE)</f>
        <v>Noah Wilson</v>
      </c>
      <c r="AF76" s="26" t="str">
        <f t="shared" si="23"/>
        <v>cancelled</v>
      </c>
      <c r="AG76" s="6">
        <f t="shared" si="24"/>
        <v>0</v>
      </c>
      <c r="AH76" s="6">
        <f t="shared" si="25"/>
        <v>0</v>
      </c>
    </row>
    <row r="77" spans="1:34" ht="18" customHeight="1" x14ac:dyDescent="0.3">
      <c r="A77" s="66" t="s">
        <v>163</v>
      </c>
      <c r="B77" s="44" t="s">
        <v>61</v>
      </c>
      <c r="C77" s="44" t="s">
        <v>51</v>
      </c>
      <c r="D77" s="44" t="s">
        <v>14</v>
      </c>
      <c r="E77" s="45">
        <v>43</v>
      </c>
      <c r="F77" s="45">
        <v>4</v>
      </c>
      <c r="G77" s="46">
        <v>172</v>
      </c>
      <c r="H77" s="47" t="s">
        <v>44</v>
      </c>
      <c r="I77" s="47" t="s">
        <v>23</v>
      </c>
      <c r="J77" s="47" t="s">
        <v>17</v>
      </c>
      <c r="K77" s="48">
        <v>9</v>
      </c>
      <c r="L77" s="49">
        <v>3</v>
      </c>
      <c r="M77" s="49">
        <v>2023</v>
      </c>
      <c r="N77" s="50">
        <f t="shared" si="15"/>
        <v>45172</v>
      </c>
      <c r="O77" s="49">
        <v>9</v>
      </c>
      <c r="P77" s="49">
        <v>9</v>
      </c>
      <c r="Q77" s="49">
        <v>2023</v>
      </c>
      <c r="R77" s="50">
        <f t="shared" si="16"/>
        <v>45178</v>
      </c>
      <c r="S77" s="49"/>
      <c r="T77" s="49"/>
      <c r="U77" s="49"/>
      <c r="V77" s="50" t="str">
        <f t="shared" si="17"/>
        <v xml:space="preserve"> </v>
      </c>
      <c r="W77" s="51">
        <f t="shared" si="18"/>
        <v>6</v>
      </c>
      <c r="X77" s="51" t="str">
        <f>_xlfn.XLOOKUP(C77,ProductMaster!A:A,ProductMaster!B:B)</f>
        <v>Formal Shirt</v>
      </c>
      <c r="Y77" s="51" t="str">
        <f t="shared" si="19"/>
        <v>Active</v>
      </c>
      <c r="Z77" s="51">
        <f t="shared" si="14"/>
        <v>172</v>
      </c>
      <c r="AA77" s="51" t="str">
        <f t="shared" si="20"/>
        <v>Debit Card</v>
      </c>
      <c r="AB77" s="51" t="str">
        <f t="shared" si="21"/>
        <v>Delivered</v>
      </c>
      <c r="AC77" s="51" t="str">
        <f t="shared" si="22"/>
        <v>DHL</v>
      </c>
      <c r="AD77" s="60" t="str">
        <f>VLOOKUP(C77, ProductMaster!A:C, 3, FALSE)</f>
        <v>Fashion</v>
      </c>
      <c r="AE77" s="51" t="str">
        <f>VLOOKUP(AmazonSales!$B77,Table3[], 2,FALSE)</f>
        <v>Charlotte Reed</v>
      </c>
      <c r="AF77" s="26" t="str">
        <f t="shared" si="23"/>
        <v>slow</v>
      </c>
      <c r="AG77" s="6">
        <f t="shared" si="24"/>
        <v>0</v>
      </c>
      <c r="AH77" s="6">
        <f t="shared" si="25"/>
        <v>0</v>
      </c>
    </row>
    <row r="78" spans="1:34" ht="18" customHeight="1" x14ac:dyDescent="0.3">
      <c r="A78" s="65" t="s">
        <v>164</v>
      </c>
      <c r="B78" s="36" t="s">
        <v>148</v>
      </c>
      <c r="C78" s="36" t="s">
        <v>109</v>
      </c>
      <c r="D78" s="36" t="s">
        <v>48</v>
      </c>
      <c r="E78" s="37">
        <v>214</v>
      </c>
      <c r="F78" s="37">
        <v>5</v>
      </c>
      <c r="G78" s="38">
        <v>1070</v>
      </c>
      <c r="H78" s="39" t="s">
        <v>44</v>
      </c>
      <c r="I78" s="39" t="s">
        <v>23</v>
      </c>
      <c r="J78" s="39" t="s">
        <v>32</v>
      </c>
      <c r="K78" s="40">
        <v>11</v>
      </c>
      <c r="L78" s="41">
        <v>2</v>
      </c>
      <c r="M78" s="41">
        <v>2023</v>
      </c>
      <c r="N78" s="42">
        <f t="shared" si="15"/>
        <v>45232</v>
      </c>
      <c r="O78" s="41">
        <v>11</v>
      </c>
      <c r="P78" s="41">
        <v>4</v>
      </c>
      <c r="Q78" s="41">
        <v>2023</v>
      </c>
      <c r="R78" s="42">
        <f t="shared" si="16"/>
        <v>45234</v>
      </c>
      <c r="S78" s="41"/>
      <c r="T78" s="41"/>
      <c r="U78" s="41"/>
      <c r="V78" s="42" t="str">
        <f t="shared" si="17"/>
        <v xml:space="preserve"> </v>
      </c>
      <c r="W78" s="43">
        <f t="shared" si="18"/>
        <v>2</v>
      </c>
      <c r="X78" s="43" t="str">
        <f>_xlfn.XLOOKUP(C78,ProductMaster!A:A,ProductMaster!B:B)</f>
        <v>Cookware Set Pro</v>
      </c>
      <c r="Y78" s="43" t="str">
        <f t="shared" si="19"/>
        <v>Active</v>
      </c>
      <c r="Z78" s="43">
        <f t="shared" si="14"/>
        <v>1070</v>
      </c>
      <c r="AA78" s="43" t="str">
        <f t="shared" si="20"/>
        <v>Debit Card</v>
      </c>
      <c r="AB78" s="43" t="str">
        <f t="shared" si="21"/>
        <v>Delivered</v>
      </c>
      <c r="AC78" s="43" t="str">
        <f t="shared" si="22"/>
        <v>UPS</v>
      </c>
      <c r="AD78" s="59" t="str">
        <f>VLOOKUP(C78, ProductMaster!A:C, 3, FALSE)</f>
        <v>Home</v>
      </c>
      <c r="AE78" s="43" t="str">
        <f>VLOOKUP(AmazonSales!$B78,Table3[], 2,FALSE)</f>
        <v>Noah Wilson</v>
      </c>
      <c r="AF78" s="26" t="str">
        <f t="shared" si="23"/>
        <v>fast</v>
      </c>
      <c r="AG78" s="6">
        <f t="shared" si="24"/>
        <v>0</v>
      </c>
      <c r="AH78" s="6">
        <f t="shared" si="25"/>
        <v>0</v>
      </c>
    </row>
    <row r="79" spans="1:34" ht="18" customHeight="1" x14ac:dyDescent="0.3">
      <c r="A79" s="66" t="s">
        <v>165</v>
      </c>
      <c r="B79" s="44" t="s">
        <v>150</v>
      </c>
      <c r="C79" s="44" t="s">
        <v>88</v>
      </c>
      <c r="D79" s="44" t="s">
        <v>43</v>
      </c>
      <c r="E79" s="45">
        <v>42</v>
      </c>
      <c r="F79" s="45">
        <v>2</v>
      </c>
      <c r="G79" s="46">
        <v>84</v>
      </c>
      <c r="H79" s="47" t="s">
        <v>15</v>
      </c>
      <c r="I79" s="47" t="s">
        <v>16</v>
      </c>
      <c r="J79" s="47" t="s">
        <v>32</v>
      </c>
      <c r="K79" s="48">
        <v>12</v>
      </c>
      <c r="L79" s="49">
        <v>3</v>
      </c>
      <c r="M79" s="49">
        <v>2023</v>
      </c>
      <c r="N79" s="50">
        <f t="shared" si="15"/>
        <v>45263</v>
      </c>
      <c r="O79" s="49"/>
      <c r="P79" s="49"/>
      <c r="Q79" s="49"/>
      <c r="R79" s="50" t="str">
        <f t="shared" si="16"/>
        <v xml:space="preserve"> </v>
      </c>
      <c r="S79" s="49">
        <v>12</v>
      </c>
      <c r="T79" s="49">
        <v>6</v>
      </c>
      <c r="U79" s="49">
        <v>2023</v>
      </c>
      <c r="V79" s="50">
        <f t="shared" si="17"/>
        <v>45266</v>
      </c>
      <c r="W79" s="51" t="str">
        <f t="shared" si="18"/>
        <v xml:space="preserve"> </v>
      </c>
      <c r="X79" s="51" t="str">
        <f>_xlfn.XLOOKUP(C79,ProductMaster!A:A,ProductMaster!B:B)</f>
        <v>Action Figure</v>
      </c>
      <c r="Y79" s="51" t="str">
        <f t="shared" si="19"/>
        <v>Cancelled</v>
      </c>
      <c r="Z79" s="51">
        <f t="shared" si="14"/>
        <v>0</v>
      </c>
      <c r="AA79" s="51" t="str">
        <f t="shared" si="20"/>
        <v>Apple Pay</v>
      </c>
      <c r="AB79" s="51" t="str">
        <f t="shared" si="21"/>
        <v>Cancelled</v>
      </c>
      <c r="AC79" s="51" t="str">
        <f t="shared" si="22"/>
        <v>UPS</v>
      </c>
      <c r="AD79" s="60" t="str">
        <f>VLOOKUP(C79, ProductMaster!A:C, 3, FALSE)</f>
        <v>Toys</v>
      </c>
      <c r="AE79" s="51" t="str">
        <f>VLOOKUP(AmazonSales!$B79,Table3[], 2,FALSE)</f>
        <v>Noah Wilson</v>
      </c>
      <c r="AF79" s="26" t="str">
        <f t="shared" si="23"/>
        <v>cancelled</v>
      </c>
      <c r="AG79" s="6">
        <f t="shared" si="24"/>
        <v>1</v>
      </c>
      <c r="AH79" s="6">
        <f t="shared" si="25"/>
        <v>0.5</v>
      </c>
    </row>
    <row r="80" spans="1:34" ht="18" customHeight="1" x14ac:dyDescent="0.3">
      <c r="A80" s="65" t="s">
        <v>166</v>
      </c>
      <c r="B80" s="36" t="s">
        <v>150</v>
      </c>
      <c r="C80" s="36" t="s">
        <v>13</v>
      </c>
      <c r="D80" s="36" t="s">
        <v>14</v>
      </c>
      <c r="E80" s="37">
        <v>46</v>
      </c>
      <c r="F80" s="37">
        <v>1</v>
      </c>
      <c r="G80" s="38">
        <v>46</v>
      </c>
      <c r="H80" s="39" t="s">
        <v>39</v>
      </c>
      <c r="I80" s="39" t="s">
        <v>27</v>
      </c>
      <c r="J80" s="39" t="s">
        <v>32</v>
      </c>
      <c r="K80" s="40">
        <v>4</v>
      </c>
      <c r="L80" s="41">
        <v>1</v>
      </c>
      <c r="M80" s="41">
        <v>2023</v>
      </c>
      <c r="N80" s="42">
        <f t="shared" si="15"/>
        <v>45017</v>
      </c>
      <c r="O80" s="41"/>
      <c r="P80" s="41"/>
      <c r="Q80" s="41"/>
      <c r="R80" s="42" t="str">
        <f t="shared" si="16"/>
        <v xml:space="preserve"> </v>
      </c>
      <c r="S80" s="41"/>
      <c r="T80" s="41"/>
      <c r="U80" s="41"/>
      <c r="V80" s="42" t="str">
        <f t="shared" si="17"/>
        <v xml:space="preserve"> </v>
      </c>
      <c r="W80" s="43" t="str">
        <f t="shared" si="18"/>
        <v xml:space="preserve"> </v>
      </c>
      <c r="X80" s="43" t="str">
        <f>_xlfn.XLOOKUP(C80,ProductMaster!A:A,ProductMaster!B:B)</f>
        <v>Lamp</v>
      </c>
      <c r="Y80" s="43" t="str">
        <f t="shared" si="19"/>
        <v>Active</v>
      </c>
      <c r="Z80" s="43">
        <f t="shared" si="14"/>
        <v>0</v>
      </c>
      <c r="AA80" s="43" t="str">
        <f t="shared" si="20"/>
        <v>Amazon Pay</v>
      </c>
      <c r="AB80" s="43" t="str">
        <f t="shared" si="21"/>
        <v>In Transit</v>
      </c>
      <c r="AC80" s="43" t="str">
        <f t="shared" si="22"/>
        <v>UPS</v>
      </c>
      <c r="AD80" s="59" t="str">
        <f>VLOOKUP(C80, ProductMaster!A:C, 3, FALSE)</f>
        <v>Home</v>
      </c>
      <c r="AE80" s="43" t="str">
        <f>VLOOKUP(AmazonSales!$B80,Table3[], 2,FALSE)</f>
        <v>Noah Wilson</v>
      </c>
      <c r="AF80" s="26" t="str">
        <f t="shared" si="23"/>
        <v>cancelled</v>
      </c>
      <c r="AG80" s="6">
        <f t="shared" si="24"/>
        <v>0</v>
      </c>
      <c r="AH80" s="6">
        <f t="shared" si="25"/>
        <v>0</v>
      </c>
    </row>
    <row r="81" spans="1:34" ht="18" customHeight="1" x14ac:dyDescent="0.3">
      <c r="A81" s="66" t="s">
        <v>167</v>
      </c>
      <c r="B81" s="44" t="s">
        <v>106</v>
      </c>
      <c r="C81" s="44" t="s">
        <v>20</v>
      </c>
      <c r="D81" s="44" t="s">
        <v>21</v>
      </c>
      <c r="E81" s="45">
        <v>95</v>
      </c>
      <c r="F81" s="45">
        <v>4</v>
      </c>
      <c r="G81" s="46">
        <v>380</v>
      </c>
      <c r="H81" s="47" t="s">
        <v>22</v>
      </c>
      <c r="I81" s="47" t="s">
        <v>23</v>
      </c>
      <c r="J81" s="47" t="s">
        <v>32</v>
      </c>
      <c r="K81" s="48">
        <v>10</v>
      </c>
      <c r="L81" s="49">
        <v>16</v>
      </c>
      <c r="M81" s="49">
        <v>2023</v>
      </c>
      <c r="N81" s="50">
        <f t="shared" si="15"/>
        <v>45215</v>
      </c>
      <c r="O81" s="49">
        <v>10</v>
      </c>
      <c r="P81" s="49">
        <v>19</v>
      </c>
      <c r="Q81" s="49">
        <v>2023</v>
      </c>
      <c r="R81" s="50">
        <f t="shared" si="16"/>
        <v>45218</v>
      </c>
      <c r="S81" s="49"/>
      <c r="T81" s="49"/>
      <c r="U81" s="49"/>
      <c r="V81" s="50" t="str">
        <f t="shared" si="17"/>
        <v xml:space="preserve"> </v>
      </c>
      <c r="W81" s="51">
        <f t="shared" si="18"/>
        <v>3</v>
      </c>
      <c r="X81" s="51" t="str">
        <f>_xlfn.XLOOKUP(C81,ProductMaster!A:A,ProductMaster!B:B)</f>
        <v>Doll House</v>
      </c>
      <c r="Y81" s="51" t="str">
        <f t="shared" si="19"/>
        <v>Active</v>
      </c>
      <c r="Z81" s="51">
        <f t="shared" si="14"/>
        <v>380</v>
      </c>
      <c r="AA81" s="51" t="str">
        <f t="shared" si="20"/>
        <v>Credit Card</v>
      </c>
      <c r="AB81" s="51" t="str">
        <f t="shared" si="21"/>
        <v>Delivered</v>
      </c>
      <c r="AC81" s="51" t="str">
        <f t="shared" si="22"/>
        <v>UPS</v>
      </c>
      <c r="AD81" s="60" t="str">
        <f>VLOOKUP(C81, ProductMaster!A:C, 3, FALSE)</f>
        <v>Toys</v>
      </c>
      <c r="AE81" s="51" t="str">
        <f>VLOOKUP(AmazonSales!$B81,Table3[], 2,FALSE)</f>
        <v>Luke Gray</v>
      </c>
      <c r="AF81" s="26" t="str">
        <f t="shared" si="23"/>
        <v>slow</v>
      </c>
      <c r="AG81" s="6">
        <f t="shared" si="24"/>
        <v>0</v>
      </c>
      <c r="AH81" s="6">
        <f t="shared" si="25"/>
        <v>0</v>
      </c>
    </row>
    <row r="82" spans="1:34" ht="18" customHeight="1" x14ac:dyDescent="0.3">
      <c r="A82" s="65" t="s">
        <v>168</v>
      </c>
      <c r="B82" s="36" t="s">
        <v>119</v>
      </c>
      <c r="C82" s="36" t="s">
        <v>107</v>
      </c>
      <c r="D82" s="36" t="s">
        <v>48</v>
      </c>
      <c r="E82" s="37">
        <v>174</v>
      </c>
      <c r="F82" s="37">
        <v>2</v>
      </c>
      <c r="G82" s="38">
        <v>348</v>
      </c>
      <c r="H82" s="39" t="s">
        <v>31</v>
      </c>
      <c r="I82" s="39" t="s">
        <v>27</v>
      </c>
      <c r="J82" s="39" t="s">
        <v>32</v>
      </c>
      <c r="K82" s="40">
        <v>11</v>
      </c>
      <c r="L82" s="41">
        <v>5</v>
      </c>
      <c r="M82" s="41">
        <v>2023</v>
      </c>
      <c r="N82" s="42">
        <f t="shared" si="15"/>
        <v>45235</v>
      </c>
      <c r="O82" s="41"/>
      <c r="P82" s="41"/>
      <c r="Q82" s="41"/>
      <c r="R82" s="42" t="str">
        <f t="shared" si="16"/>
        <v xml:space="preserve"> </v>
      </c>
      <c r="S82" s="41"/>
      <c r="T82" s="41"/>
      <c r="U82" s="41"/>
      <c r="V82" s="42" t="str">
        <f t="shared" si="17"/>
        <v xml:space="preserve"> </v>
      </c>
      <c r="W82" s="43" t="str">
        <f t="shared" si="18"/>
        <v xml:space="preserve"> </v>
      </c>
      <c r="X82" s="43" t="str">
        <f>_xlfn.XLOOKUP(C82,ProductMaster!A:A,ProductMaster!B:B)</f>
        <v>Headphones</v>
      </c>
      <c r="Y82" s="43" t="str">
        <f t="shared" si="19"/>
        <v>Active</v>
      </c>
      <c r="Z82" s="43">
        <f t="shared" si="14"/>
        <v>0</v>
      </c>
      <c r="AA82" s="43" t="str">
        <f t="shared" si="20"/>
        <v>PayPal</v>
      </c>
      <c r="AB82" s="43" t="str">
        <f t="shared" si="21"/>
        <v>In Transit</v>
      </c>
      <c r="AC82" s="43" t="str">
        <f t="shared" si="22"/>
        <v>UPS</v>
      </c>
      <c r="AD82" s="59" t="str">
        <f>VLOOKUP(C82, ProductMaster!A:C, 3, FALSE)</f>
        <v>Electronics</v>
      </c>
      <c r="AE82" s="43" t="str">
        <f>VLOOKUP(AmazonSales!$B82,Table3[], 2,FALSE)</f>
        <v>James Miller</v>
      </c>
      <c r="AF82" s="26" t="str">
        <f t="shared" si="23"/>
        <v>cancelled</v>
      </c>
      <c r="AG82" s="6">
        <f t="shared" si="24"/>
        <v>0</v>
      </c>
      <c r="AH82" s="6">
        <f t="shared" si="25"/>
        <v>0</v>
      </c>
    </row>
    <row r="83" spans="1:34" ht="18" customHeight="1" x14ac:dyDescent="0.3">
      <c r="A83" s="66" t="s">
        <v>169</v>
      </c>
      <c r="B83" s="44" t="s">
        <v>55</v>
      </c>
      <c r="C83" s="44" t="s">
        <v>67</v>
      </c>
      <c r="D83" s="44" t="s">
        <v>14</v>
      </c>
      <c r="E83" s="45">
        <v>27</v>
      </c>
      <c r="F83" s="45">
        <v>5</v>
      </c>
      <c r="G83" s="46">
        <v>135</v>
      </c>
      <c r="H83" s="47" t="s">
        <v>22</v>
      </c>
      <c r="I83" s="47" t="s">
        <v>16</v>
      </c>
      <c r="J83" s="47" t="s">
        <v>36</v>
      </c>
      <c r="K83" s="48">
        <v>6</v>
      </c>
      <c r="L83" s="49">
        <v>15</v>
      </c>
      <c r="M83" s="49">
        <v>2023</v>
      </c>
      <c r="N83" s="50">
        <f t="shared" si="15"/>
        <v>45092</v>
      </c>
      <c r="O83" s="49"/>
      <c r="P83" s="49"/>
      <c r="Q83" s="49"/>
      <c r="R83" s="50" t="str">
        <f t="shared" si="16"/>
        <v xml:space="preserve"> </v>
      </c>
      <c r="S83" s="49">
        <v>6</v>
      </c>
      <c r="T83" s="49">
        <v>18</v>
      </c>
      <c r="U83" s="49">
        <v>2023</v>
      </c>
      <c r="V83" s="50">
        <f t="shared" si="17"/>
        <v>45095</v>
      </c>
      <c r="W83" s="51" t="str">
        <f t="shared" si="18"/>
        <v xml:space="preserve"> </v>
      </c>
      <c r="X83" s="51" t="str">
        <f>_xlfn.XLOOKUP(C83,ProductMaster!A:A,ProductMaster!B:B)</f>
        <v>T-Shirt</v>
      </c>
      <c r="Y83" s="51" t="str">
        <f t="shared" si="19"/>
        <v>Cancelled</v>
      </c>
      <c r="Z83" s="51">
        <f t="shared" si="14"/>
        <v>0</v>
      </c>
      <c r="AA83" s="51" t="str">
        <f t="shared" si="20"/>
        <v>Credit Card</v>
      </c>
      <c r="AB83" s="51" t="str">
        <f t="shared" si="21"/>
        <v>Cancelled</v>
      </c>
      <c r="AC83" s="51" t="str">
        <f t="shared" si="22"/>
        <v>Amazon Logistics</v>
      </c>
      <c r="AD83" s="60" t="str">
        <f>VLOOKUP(C83, ProductMaster!A:C, 3, FALSE)</f>
        <v>Fashion</v>
      </c>
      <c r="AE83" s="51" t="str">
        <f>VLOOKUP(AmazonSales!$B83,Table3[], 2,FALSE)</f>
        <v>Emily Johnson</v>
      </c>
      <c r="AF83" s="26" t="str">
        <f t="shared" si="23"/>
        <v>cancelled</v>
      </c>
      <c r="AG83" s="6">
        <f t="shared" si="24"/>
        <v>1</v>
      </c>
      <c r="AH83" s="6">
        <f t="shared" si="25"/>
        <v>0.2</v>
      </c>
    </row>
    <row r="84" spans="1:34" ht="18" customHeight="1" x14ac:dyDescent="0.3">
      <c r="A84" s="65" t="s">
        <v>170</v>
      </c>
      <c r="B84" s="36" t="s">
        <v>12</v>
      </c>
      <c r="C84" s="36" t="s">
        <v>67</v>
      </c>
      <c r="D84" s="36" t="s">
        <v>26</v>
      </c>
      <c r="E84" s="37">
        <v>27</v>
      </c>
      <c r="F84" s="37">
        <v>4</v>
      </c>
      <c r="G84" s="38">
        <v>108</v>
      </c>
      <c r="H84" s="39" t="s">
        <v>31</v>
      </c>
      <c r="I84" s="39" t="s">
        <v>23</v>
      </c>
      <c r="J84" s="39" t="s">
        <v>28</v>
      </c>
      <c r="K84" s="40">
        <v>10</v>
      </c>
      <c r="L84" s="41">
        <v>28</v>
      </c>
      <c r="M84" s="41">
        <v>2023</v>
      </c>
      <c r="N84" s="42">
        <f t="shared" si="15"/>
        <v>45227</v>
      </c>
      <c r="O84" s="41">
        <v>10</v>
      </c>
      <c r="P84" s="41">
        <v>30</v>
      </c>
      <c r="Q84" s="41">
        <v>2023</v>
      </c>
      <c r="R84" s="42">
        <f t="shared" si="16"/>
        <v>45229</v>
      </c>
      <c r="S84" s="41"/>
      <c r="T84" s="41"/>
      <c r="U84" s="41"/>
      <c r="V84" s="42" t="str">
        <f t="shared" si="17"/>
        <v xml:space="preserve"> </v>
      </c>
      <c r="W84" s="43">
        <f t="shared" si="18"/>
        <v>2</v>
      </c>
      <c r="X84" s="43" t="str">
        <f>_xlfn.XLOOKUP(C84,ProductMaster!A:A,ProductMaster!B:B)</f>
        <v>T-Shirt</v>
      </c>
      <c r="Y84" s="43" t="str">
        <f t="shared" si="19"/>
        <v>Active</v>
      </c>
      <c r="Z84" s="43">
        <f t="shared" si="14"/>
        <v>108</v>
      </c>
      <c r="AA84" s="43" t="str">
        <f t="shared" si="20"/>
        <v>PayPal</v>
      </c>
      <c r="AB84" s="43" t="str">
        <f t="shared" si="21"/>
        <v>Delivered</v>
      </c>
      <c r="AC84" s="43" t="str">
        <f t="shared" si="22"/>
        <v>USPS</v>
      </c>
      <c r="AD84" s="59" t="str">
        <f>VLOOKUP(C84, ProductMaster!A:C, 3, FALSE)</f>
        <v>Fashion</v>
      </c>
      <c r="AE84" s="43" t="str">
        <f>VLOOKUP(AmazonSales!$B84,Table3[], 2,FALSE)</f>
        <v>Zoe Mitchell</v>
      </c>
      <c r="AF84" s="26" t="str">
        <f t="shared" si="23"/>
        <v>fast</v>
      </c>
      <c r="AG84" s="6">
        <f t="shared" si="24"/>
        <v>0</v>
      </c>
      <c r="AH84" s="6">
        <f t="shared" si="25"/>
        <v>0</v>
      </c>
    </row>
    <row r="85" spans="1:34" ht="18" customHeight="1" x14ac:dyDescent="0.3">
      <c r="A85" s="66" t="s">
        <v>171</v>
      </c>
      <c r="B85" s="44" t="s">
        <v>172</v>
      </c>
      <c r="C85" s="44" t="s">
        <v>90</v>
      </c>
      <c r="D85" s="44" t="s">
        <v>26</v>
      </c>
      <c r="E85" s="45">
        <v>65</v>
      </c>
      <c r="F85" s="45">
        <v>2</v>
      </c>
      <c r="G85" s="46">
        <v>130</v>
      </c>
      <c r="H85" s="47" t="s">
        <v>31</v>
      </c>
      <c r="I85" s="47" t="s">
        <v>27</v>
      </c>
      <c r="J85" s="47" t="s">
        <v>17</v>
      </c>
      <c r="K85" s="48">
        <v>12</v>
      </c>
      <c r="L85" s="49">
        <v>22</v>
      </c>
      <c r="M85" s="49">
        <v>2023</v>
      </c>
      <c r="N85" s="50">
        <f t="shared" si="15"/>
        <v>45282</v>
      </c>
      <c r="O85" s="49"/>
      <c r="P85" s="49"/>
      <c r="Q85" s="49"/>
      <c r="R85" s="50" t="str">
        <f t="shared" si="16"/>
        <v xml:space="preserve"> </v>
      </c>
      <c r="S85" s="49"/>
      <c r="T85" s="49"/>
      <c r="U85" s="49"/>
      <c r="V85" s="50" t="str">
        <f t="shared" si="17"/>
        <v xml:space="preserve"> </v>
      </c>
      <c r="W85" s="51" t="str">
        <f t="shared" si="18"/>
        <v xml:space="preserve"> </v>
      </c>
      <c r="X85" s="51" t="str">
        <f>_xlfn.XLOOKUP(C85,ProductMaster!A:A,ProductMaster!B:B)</f>
        <v>Backpack</v>
      </c>
      <c r="Y85" s="51" t="str">
        <f t="shared" si="19"/>
        <v>Active</v>
      </c>
      <c r="Z85" s="51">
        <f t="shared" si="14"/>
        <v>0</v>
      </c>
      <c r="AA85" s="51" t="str">
        <f t="shared" si="20"/>
        <v>PayPal</v>
      </c>
      <c r="AB85" s="51" t="str">
        <f t="shared" si="21"/>
        <v>In Transit</v>
      </c>
      <c r="AC85" s="51" t="str">
        <f t="shared" si="22"/>
        <v>DHL</v>
      </c>
      <c r="AD85" s="60" t="str">
        <f>VLOOKUP(C85, ProductMaster!A:C, 3, FALSE)</f>
        <v>Fashion</v>
      </c>
      <c r="AE85" s="51" t="str">
        <f>VLOOKUP(AmazonSales!$B85,Table3[], 2,FALSE)</f>
        <v>Ava White</v>
      </c>
      <c r="AF85" s="26" t="str">
        <f t="shared" si="23"/>
        <v>cancelled</v>
      </c>
      <c r="AG85" s="6">
        <f t="shared" si="24"/>
        <v>0</v>
      </c>
      <c r="AH85" s="6">
        <f t="shared" si="25"/>
        <v>0</v>
      </c>
    </row>
    <row r="86" spans="1:34" ht="18" customHeight="1" x14ac:dyDescent="0.3">
      <c r="A86" s="65" t="s">
        <v>173</v>
      </c>
      <c r="B86" s="36" t="s">
        <v>58</v>
      </c>
      <c r="C86" s="36" t="s">
        <v>51</v>
      </c>
      <c r="D86" s="36" t="s">
        <v>21</v>
      </c>
      <c r="E86" s="37">
        <v>43</v>
      </c>
      <c r="F86" s="37">
        <v>5</v>
      </c>
      <c r="G86" s="38">
        <v>215</v>
      </c>
      <c r="H86" s="39" t="s">
        <v>44</v>
      </c>
      <c r="I86" s="39" t="s">
        <v>27</v>
      </c>
      <c r="J86" s="39" t="s">
        <v>17</v>
      </c>
      <c r="K86" s="40">
        <v>3</v>
      </c>
      <c r="L86" s="41">
        <v>7</v>
      </c>
      <c r="M86" s="41">
        <v>2023</v>
      </c>
      <c r="N86" s="42">
        <f t="shared" si="15"/>
        <v>44992</v>
      </c>
      <c r="O86" s="41"/>
      <c r="P86" s="41"/>
      <c r="Q86" s="41"/>
      <c r="R86" s="42" t="str">
        <f t="shared" si="16"/>
        <v xml:space="preserve"> </v>
      </c>
      <c r="S86" s="41"/>
      <c r="T86" s="41"/>
      <c r="U86" s="41"/>
      <c r="V86" s="42" t="str">
        <f t="shared" si="17"/>
        <v xml:space="preserve"> </v>
      </c>
      <c r="W86" s="43" t="str">
        <f t="shared" si="18"/>
        <v xml:space="preserve"> </v>
      </c>
      <c r="X86" s="43" t="str">
        <f>_xlfn.XLOOKUP(C86,ProductMaster!A:A,ProductMaster!B:B)</f>
        <v>Formal Shirt</v>
      </c>
      <c r="Y86" s="43" t="str">
        <f t="shared" si="19"/>
        <v>Active</v>
      </c>
      <c r="Z86" s="43">
        <f t="shared" si="14"/>
        <v>0</v>
      </c>
      <c r="AA86" s="43" t="str">
        <f t="shared" si="20"/>
        <v>Debit Card</v>
      </c>
      <c r="AB86" s="43" t="str">
        <f t="shared" si="21"/>
        <v>In Transit</v>
      </c>
      <c r="AC86" s="43" t="str">
        <f t="shared" si="22"/>
        <v>DHL</v>
      </c>
      <c r="AD86" s="59" t="str">
        <f>VLOOKUP(C86, ProductMaster!A:C, 3, FALSE)</f>
        <v>Fashion</v>
      </c>
      <c r="AE86" s="43" t="str">
        <f>VLOOKUP(AmazonSales!$B86,Table3[], 2,FALSE)</f>
        <v>Emily Johnson</v>
      </c>
      <c r="AF86" s="26" t="str">
        <f t="shared" si="23"/>
        <v>cancelled</v>
      </c>
      <c r="AG86" s="6">
        <f t="shared" si="24"/>
        <v>0</v>
      </c>
      <c r="AH86" s="6">
        <f t="shared" si="25"/>
        <v>0</v>
      </c>
    </row>
    <row r="87" spans="1:34" ht="18" customHeight="1" x14ac:dyDescent="0.3">
      <c r="A87" s="66" t="s">
        <v>174</v>
      </c>
      <c r="B87" s="44" t="s">
        <v>95</v>
      </c>
      <c r="C87" s="44" t="s">
        <v>109</v>
      </c>
      <c r="D87" s="44" t="s">
        <v>48</v>
      </c>
      <c r="E87" s="45">
        <v>210</v>
      </c>
      <c r="F87" s="45">
        <v>1</v>
      </c>
      <c r="G87" s="46">
        <v>210</v>
      </c>
      <c r="H87" s="47" t="s">
        <v>31</v>
      </c>
      <c r="I87" s="47" t="s">
        <v>27</v>
      </c>
      <c r="J87" s="47" t="s">
        <v>32</v>
      </c>
      <c r="K87" s="48">
        <v>11</v>
      </c>
      <c r="L87" s="49">
        <v>10</v>
      </c>
      <c r="M87" s="49">
        <v>2023</v>
      </c>
      <c r="N87" s="50">
        <f t="shared" si="15"/>
        <v>45240</v>
      </c>
      <c r="O87" s="49"/>
      <c r="P87" s="49"/>
      <c r="Q87" s="49"/>
      <c r="R87" s="50" t="str">
        <f t="shared" si="16"/>
        <v xml:space="preserve"> </v>
      </c>
      <c r="S87" s="49"/>
      <c r="T87" s="49"/>
      <c r="U87" s="49"/>
      <c r="V87" s="50" t="str">
        <f t="shared" si="17"/>
        <v xml:space="preserve"> </v>
      </c>
      <c r="W87" s="51" t="str">
        <f t="shared" si="18"/>
        <v xml:space="preserve"> </v>
      </c>
      <c r="X87" s="51" t="str">
        <f>_xlfn.XLOOKUP(C87,ProductMaster!A:A,ProductMaster!B:B)</f>
        <v>Cookware Set Pro</v>
      </c>
      <c r="Y87" s="51" t="str">
        <f t="shared" si="19"/>
        <v>Active</v>
      </c>
      <c r="Z87" s="51">
        <f t="shared" si="14"/>
        <v>0</v>
      </c>
      <c r="AA87" s="51" t="str">
        <f t="shared" si="20"/>
        <v>PayPal</v>
      </c>
      <c r="AB87" s="51" t="str">
        <f t="shared" si="21"/>
        <v>In Transit</v>
      </c>
      <c r="AC87" s="51" t="str">
        <f t="shared" si="22"/>
        <v>UPS</v>
      </c>
      <c r="AD87" s="60" t="str">
        <f>VLOOKUP(C87, ProductMaster!A:C, 3, FALSE)</f>
        <v>Home</v>
      </c>
      <c r="AE87" s="51" t="str">
        <f>VLOOKUP(AmazonSales!$B87,Table3[], 2,FALSE)</f>
        <v>Liam Walker</v>
      </c>
      <c r="AF87" s="26" t="str">
        <f t="shared" si="23"/>
        <v>cancelled</v>
      </c>
      <c r="AG87" s="6">
        <f t="shared" si="24"/>
        <v>0</v>
      </c>
      <c r="AH87" s="6">
        <f t="shared" si="25"/>
        <v>0</v>
      </c>
    </row>
    <row r="88" spans="1:34" ht="18" customHeight="1" x14ac:dyDescent="0.3">
      <c r="A88" s="65" t="s">
        <v>175</v>
      </c>
      <c r="B88" s="36" t="s">
        <v>176</v>
      </c>
      <c r="C88" s="36" t="s">
        <v>47</v>
      </c>
      <c r="D88" s="36" t="s">
        <v>26</v>
      </c>
      <c r="E88" s="37">
        <v>37</v>
      </c>
      <c r="F88" s="37">
        <v>3</v>
      </c>
      <c r="G88" s="38">
        <v>111</v>
      </c>
      <c r="H88" s="39" t="s">
        <v>22</v>
      </c>
      <c r="I88" s="39" t="s">
        <v>27</v>
      </c>
      <c r="J88" s="39" t="s">
        <v>32</v>
      </c>
      <c r="K88" s="40">
        <v>11</v>
      </c>
      <c r="L88" s="41">
        <v>22</v>
      </c>
      <c r="M88" s="41">
        <v>2023</v>
      </c>
      <c r="N88" s="42">
        <f t="shared" si="15"/>
        <v>45252</v>
      </c>
      <c r="O88" s="41"/>
      <c r="P88" s="41"/>
      <c r="Q88" s="41"/>
      <c r="R88" s="42" t="str">
        <f t="shared" si="16"/>
        <v xml:space="preserve"> </v>
      </c>
      <c r="S88" s="41"/>
      <c r="T88" s="41"/>
      <c r="U88" s="41"/>
      <c r="V88" s="42" t="str">
        <f t="shared" si="17"/>
        <v xml:space="preserve"> </v>
      </c>
      <c r="W88" s="43" t="str">
        <f t="shared" si="18"/>
        <v xml:space="preserve"> </v>
      </c>
      <c r="X88" s="43" t="str">
        <f>_xlfn.XLOOKUP(C88,ProductMaster!A:A,ProductMaster!B:B)</f>
        <v>Wall Clock</v>
      </c>
      <c r="Y88" s="43" t="str">
        <f t="shared" si="19"/>
        <v>Active</v>
      </c>
      <c r="Z88" s="43">
        <f t="shared" si="14"/>
        <v>0</v>
      </c>
      <c r="AA88" s="43" t="str">
        <f t="shared" si="20"/>
        <v>Credit Card</v>
      </c>
      <c r="AB88" s="43" t="str">
        <f t="shared" si="21"/>
        <v>In Transit</v>
      </c>
      <c r="AC88" s="43" t="str">
        <f t="shared" si="22"/>
        <v>UPS</v>
      </c>
      <c r="AD88" s="59" t="str">
        <f>VLOOKUP(C88, ProductMaster!A:C, 3, FALSE)</f>
        <v>Home</v>
      </c>
      <c r="AE88" s="43" t="str">
        <f>VLOOKUP(AmazonSales!$B88,Table3[], 2,FALSE)</f>
        <v>Lily Reed</v>
      </c>
      <c r="AF88" s="26" t="str">
        <f t="shared" si="23"/>
        <v>cancelled</v>
      </c>
      <c r="AG88" s="6">
        <f t="shared" si="24"/>
        <v>0</v>
      </c>
      <c r="AH88" s="6">
        <f t="shared" si="25"/>
        <v>0</v>
      </c>
    </row>
    <row r="89" spans="1:34" ht="18" customHeight="1" x14ac:dyDescent="0.3">
      <c r="A89" s="66" t="s">
        <v>177</v>
      </c>
      <c r="B89" s="44" t="s">
        <v>95</v>
      </c>
      <c r="C89" s="44" t="s">
        <v>79</v>
      </c>
      <c r="D89" s="44" t="s">
        <v>26</v>
      </c>
      <c r="E89" s="45">
        <v>788</v>
      </c>
      <c r="F89" s="45">
        <v>4</v>
      </c>
      <c r="G89" s="46">
        <v>3152</v>
      </c>
      <c r="H89" s="47" t="s">
        <v>44</v>
      </c>
      <c r="I89" s="47" t="s">
        <v>27</v>
      </c>
      <c r="J89" s="47" t="s">
        <v>36</v>
      </c>
      <c r="K89" s="48">
        <v>5</v>
      </c>
      <c r="L89" s="49">
        <v>8</v>
      </c>
      <c r="M89" s="49">
        <v>2023</v>
      </c>
      <c r="N89" s="50">
        <f t="shared" si="15"/>
        <v>45054</v>
      </c>
      <c r="O89" s="49"/>
      <c r="P89" s="49"/>
      <c r="Q89" s="49"/>
      <c r="R89" s="50" t="str">
        <f t="shared" si="16"/>
        <v xml:space="preserve"> </v>
      </c>
      <c r="S89" s="49"/>
      <c r="T89" s="49"/>
      <c r="U89" s="49"/>
      <c r="V89" s="50" t="str">
        <f t="shared" si="17"/>
        <v xml:space="preserve"> </v>
      </c>
      <c r="W89" s="51" t="str">
        <f t="shared" si="18"/>
        <v xml:space="preserve"> </v>
      </c>
      <c r="X89" s="51" t="str">
        <f>_xlfn.XLOOKUP(C89,ProductMaster!A:A,ProductMaster!B:B)</f>
        <v>Smartphone</v>
      </c>
      <c r="Y89" s="51" t="str">
        <f t="shared" si="19"/>
        <v>Active</v>
      </c>
      <c r="Z89" s="51">
        <f t="shared" si="14"/>
        <v>0</v>
      </c>
      <c r="AA89" s="51" t="str">
        <f t="shared" si="20"/>
        <v>Debit Card</v>
      </c>
      <c r="AB89" s="51" t="str">
        <f t="shared" si="21"/>
        <v>In Transit</v>
      </c>
      <c r="AC89" s="51" t="str">
        <f t="shared" si="22"/>
        <v>Amazon Logistics</v>
      </c>
      <c r="AD89" s="60" t="str">
        <f>VLOOKUP(C89, ProductMaster!A:C, 3, FALSE)</f>
        <v>Electronics</v>
      </c>
      <c r="AE89" s="51" t="str">
        <f>VLOOKUP(AmazonSales!$B89,Table3[], 2,FALSE)</f>
        <v>Liam Walker</v>
      </c>
      <c r="AF89" s="26" t="str">
        <f t="shared" si="23"/>
        <v>cancelled</v>
      </c>
      <c r="AG89" s="6">
        <f t="shared" si="24"/>
        <v>0</v>
      </c>
      <c r="AH89" s="6">
        <f t="shared" si="25"/>
        <v>0</v>
      </c>
    </row>
    <row r="90" spans="1:34" ht="18" customHeight="1" x14ac:dyDescent="0.3">
      <c r="A90" s="65" t="s">
        <v>178</v>
      </c>
      <c r="B90" s="36" t="s">
        <v>95</v>
      </c>
      <c r="C90" s="36" t="s">
        <v>109</v>
      </c>
      <c r="D90" s="36" t="s">
        <v>48</v>
      </c>
      <c r="E90" s="37">
        <v>217</v>
      </c>
      <c r="F90" s="37">
        <v>5</v>
      </c>
      <c r="G90" s="38">
        <v>1085</v>
      </c>
      <c r="H90" s="39" t="s">
        <v>44</v>
      </c>
      <c r="I90" s="39" t="s">
        <v>27</v>
      </c>
      <c r="J90" s="39" t="s">
        <v>59</v>
      </c>
      <c r="K90" s="40">
        <v>7</v>
      </c>
      <c r="L90" s="41">
        <v>13</v>
      </c>
      <c r="M90" s="41">
        <v>2023</v>
      </c>
      <c r="N90" s="42">
        <f t="shared" si="15"/>
        <v>45120</v>
      </c>
      <c r="O90" s="41"/>
      <c r="P90" s="41"/>
      <c r="Q90" s="41"/>
      <c r="R90" s="42" t="str">
        <f t="shared" si="16"/>
        <v xml:space="preserve"> </v>
      </c>
      <c r="S90" s="41"/>
      <c r="T90" s="41"/>
      <c r="U90" s="41"/>
      <c r="V90" s="42" t="str">
        <f t="shared" si="17"/>
        <v xml:space="preserve"> </v>
      </c>
      <c r="W90" s="43" t="str">
        <f t="shared" si="18"/>
        <v xml:space="preserve"> </v>
      </c>
      <c r="X90" s="43" t="str">
        <f>_xlfn.XLOOKUP(C90,ProductMaster!A:A,ProductMaster!B:B)</f>
        <v>Cookware Set Pro</v>
      </c>
      <c r="Y90" s="43" t="str">
        <f t="shared" si="19"/>
        <v>Active</v>
      </c>
      <c r="Z90" s="43">
        <f t="shared" si="14"/>
        <v>0</v>
      </c>
      <c r="AA90" s="43" t="str">
        <f t="shared" si="20"/>
        <v>Debit Card</v>
      </c>
      <c r="AB90" s="43" t="str">
        <f t="shared" si="21"/>
        <v>In Transit</v>
      </c>
      <c r="AC90" s="43" t="str">
        <f t="shared" si="22"/>
        <v>FedEx</v>
      </c>
      <c r="AD90" s="59" t="str">
        <f>VLOOKUP(C90, ProductMaster!A:C, 3, FALSE)</f>
        <v>Home</v>
      </c>
      <c r="AE90" s="43" t="str">
        <f>VLOOKUP(AmazonSales!$B90,Table3[], 2,FALSE)</f>
        <v>Liam Walker</v>
      </c>
      <c r="AF90" s="26" t="str">
        <f t="shared" si="23"/>
        <v>cancelled</v>
      </c>
      <c r="AG90" s="6">
        <f t="shared" si="24"/>
        <v>0</v>
      </c>
      <c r="AH90" s="6">
        <f t="shared" si="25"/>
        <v>0</v>
      </c>
    </row>
    <row r="91" spans="1:34" ht="18" customHeight="1" x14ac:dyDescent="0.3">
      <c r="A91" s="66" t="s">
        <v>179</v>
      </c>
      <c r="B91" s="44" t="s">
        <v>95</v>
      </c>
      <c r="C91" s="44" t="s">
        <v>53</v>
      </c>
      <c r="D91" s="44" t="s">
        <v>48</v>
      </c>
      <c r="E91" s="45">
        <v>138</v>
      </c>
      <c r="F91" s="45">
        <v>4</v>
      </c>
      <c r="G91" s="46">
        <v>552</v>
      </c>
      <c r="H91" s="47" t="s">
        <v>22</v>
      </c>
      <c r="I91" s="47" t="s">
        <v>27</v>
      </c>
      <c r="J91" s="47" t="s">
        <v>59</v>
      </c>
      <c r="K91" s="48">
        <v>1</v>
      </c>
      <c r="L91" s="49">
        <v>18</v>
      </c>
      <c r="M91" s="49">
        <v>2023</v>
      </c>
      <c r="N91" s="50">
        <f t="shared" si="15"/>
        <v>44944</v>
      </c>
      <c r="O91" s="49"/>
      <c r="P91" s="49"/>
      <c r="Q91" s="49"/>
      <c r="R91" s="50" t="str">
        <f t="shared" si="16"/>
        <v xml:space="preserve"> </v>
      </c>
      <c r="S91" s="49"/>
      <c r="T91" s="49"/>
      <c r="U91" s="49"/>
      <c r="V91" s="50" t="str">
        <f t="shared" si="17"/>
        <v xml:space="preserve"> </v>
      </c>
      <c r="W91" s="51" t="str">
        <f t="shared" si="18"/>
        <v xml:space="preserve"> </v>
      </c>
      <c r="X91" s="51" t="str">
        <f>_xlfn.XLOOKUP(C91,ProductMaster!A:A,ProductMaster!B:B)</f>
        <v>Cookware Set</v>
      </c>
      <c r="Y91" s="51" t="str">
        <f t="shared" si="19"/>
        <v>Active</v>
      </c>
      <c r="Z91" s="51">
        <f t="shared" si="14"/>
        <v>0</v>
      </c>
      <c r="AA91" s="51" t="str">
        <f t="shared" si="20"/>
        <v>Credit Card</v>
      </c>
      <c r="AB91" s="51" t="str">
        <f t="shared" si="21"/>
        <v>In Transit</v>
      </c>
      <c r="AC91" s="51" t="str">
        <f t="shared" si="22"/>
        <v>FedEx</v>
      </c>
      <c r="AD91" s="60" t="str">
        <f>VLOOKUP(C91, ProductMaster!A:C, 3, FALSE)</f>
        <v>Home</v>
      </c>
      <c r="AE91" s="51" t="str">
        <f>VLOOKUP(AmazonSales!$B91,Table3[], 2,FALSE)</f>
        <v>Liam Walker</v>
      </c>
      <c r="AF91" s="26" t="str">
        <f t="shared" si="23"/>
        <v>cancelled</v>
      </c>
      <c r="AG91" s="6">
        <f t="shared" si="24"/>
        <v>0</v>
      </c>
      <c r="AH91" s="6">
        <f t="shared" si="25"/>
        <v>0</v>
      </c>
    </row>
    <row r="92" spans="1:34" ht="18" customHeight="1" x14ac:dyDescent="0.3">
      <c r="A92" s="65" t="s">
        <v>180</v>
      </c>
      <c r="B92" s="36" t="s">
        <v>181</v>
      </c>
      <c r="C92" s="36" t="s">
        <v>79</v>
      </c>
      <c r="D92" s="36" t="s">
        <v>43</v>
      </c>
      <c r="E92" s="37">
        <v>803</v>
      </c>
      <c r="F92" s="37">
        <v>2</v>
      </c>
      <c r="G92" s="38">
        <v>1606</v>
      </c>
      <c r="H92" s="39" t="s">
        <v>15</v>
      </c>
      <c r="I92" s="39" t="s">
        <v>23</v>
      </c>
      <c r="J92" s="39" t="s">
        <v>59</v>
      </c>
      <c r="K92" s="40">
        <v>6</v>
      </c>
      <c r="L92" s="41">
        <v>23</v>
      </c>
      <c r="M92" s="41">
        <v>2023</v>
      </c>
      <c r="N92" s="42">
        <f t="shared" si="15"/>
        <v>45100</v>
      </c>
      <c r="O92" s="41">
        <v>6</v>
      </c>
      <c r="P92" s="41">
        <v>29</v>
      </c>
      <c r="Q92" s="41">
        <v>2023</v>
      </c>
      <c r="R92" s="42">
        <f t="shared" si="16"/>
        <v>45106</v>
      </c>
      <c r="S92" s="41"/>
      <c r="T92" s="41"/>
      <c r="U92" s="41"/>
      <c r="V92" s="42" t="str">
        <f t="shared" si="17"/>
        <v xml:space="preserve"> </v>
      </c>
      <c r="W92" s="43">
        <f t="shared" si="18"/>
        <v>6</v>
      </c>
      <c r="X92" s="43" t="str">
        <f>_xlfn.XLOOKUP(C92,ProductMaster!A:A,ProductMaster!B:B)</f>
        <v>Smartphone</v>
      </c>
      <c r="Y92" s="43" t="str">
        <f t="shared" si="19"/>
        <v>Active</v>
      </c>
      <c r="Z92" s="43">
        <f t="shared" si="14"/>
        <v>1606</v>
      </c>
      <c r="AA92" s="43" t="str">
        <f t="shared" si="20"/>
        <v>Apple Pay</v>
      </c>
      <c r="AB92" s="43" t="str">
        <f t="shared" si="21"/>
        <v>Delivered</v>
      </c>
      <c r="AC92" s="43" t="str">
        <f t="shared" si="22"/>
        <v>FedEx</v>
      </c>
      <c r="AD92" s="59" t="str">
        <f>VLOOKUP(C92, ProductMaster!A:C, 3, FALSE)</f>
        <v>Electronics</v>
      </c>
      <c r="AE92" s="43" t="str">
        <f>VLOOKUP(AmazonSales!$B92,Table3[], 2,FALSE)</f>
        <v>Mason Collins</v>
      </c>
      <c r="AF92" s="26" t="str">
        <f t="shared" si="23"/>
        <v>slow</v>
      </c>
      <c r="AG92" s="6">
        <f t="shared" si="24"/>
        <v>0</v>
      </c>
      <c r="AH92" s="6">
        <f t="shared" si="25"/>
        <v>0</v>
      </c>
    </row>
    <row r="93" spans="1:34" ht="18" customHeight="1" x14ac:dyDescent="0.3">
      <c r="A93" s="66" t="s">
        <v>182</v>
      </c>
      <c r="B93" s="44" t="s">
        <v>50</v>
      </c>
      <c r="C93" s="44" t="s">
        <v>56</v>
      </c>
      <c r="D93" s="44" t="s">
        <v>14</v>
      </c>
      <c r="E93" s="45">
        <v>248</v>
      </c>
      <c r="F93" s="45">
        <v>5</v>
      </c>
      <c r="G93" s="46">
        <v>1240</v>
      </c>
      <c r="H93" s="47" t="s">
        <v>31</v>
      </c>
      <c r="I93" s="47" t="s">
        <v>16</v>
      </c>
      <c r="J93" s="47" t="s">
        <v>32</v>
      </c>
      <c r="K93" s="48">
        <v>2</v>
      </c>
      <c r="L93" s="49">
        <v>21</v>
      </c>
      <c r="M93" s="49">
        <v>2023</v>
      </c>
      <c r="N93" s="50">
        <f t="shared" si="15"/>
        <v>44978</v>
      </c>
      <c r="O93" s="49"/>
      <c r="P93" s="49"/>
      <c r="Q93" s="49"/>
      <c r="R93" s="50" t="str">
        <f t="shared" si="16"/>
        <v xml:space="preserve"> </v>
      </c>
      <c r="S93" s="49">
        <v>2</v>
      </c>
      <c r="T93" s="49">
        <v>25</v>
      </c>
      <c r="U93" s="49">
        <v>2023</v>
      </c>
      <c r="V93" s="50">
        <f t="shared" si="17"/>
        <v>44982</v>
      </c>
      <c r="W93" s="51" t="str">
        <f t="shared" si="18"/>
        <v xml:space="preserve"> </v>
      </c>
      <c r="X93" s="51" t="str">
        <f>_xlfn.XLOOKUP(C93,ProductMaster!A:A,ProductMaster!B:B)</f>
        <v>Smartwatch</v>
      </c>
      <c r="Y93" s="51" t="str">
        <f t="shared" si="19"/>
        <v>Cancelled</v>
      </c>
      <c r="Z93" s="51">
        <f t="shared" si="14"/>
        <v>0</v>
      </c>
      <c r="AA93" s="51" t="str">
        <f t="shared" si="20"/>
        <v>PayPal</v>
      </c>
      <c r="AB93" s="51" t="str">
        <f t="shared" si="21"/>
        <v>Cancelled</v>
      </c>
      <c r="AC93" s="51" t="str">
        <f t="shared" si="22"/>
        <v>UPS</v>
      </c>
      <c r="AD93" s="60" t="str">
        <f>VLOOKUP(C93, ProductMaster!A:C, 3, FALSE)</f>
        <v>Electronics</v>
      </c>
      <c r="AE93" s="51" t="str">
        <f>VLOOKUP(AmazonSales!$B93,Table3[], 2,FALSE)</f>
        <v>Olivia Martinez</v>
      </c>
      <c r="AF93" s="26" t="str">
        <f t="shared" si="23"/>
        <v>cancelled</v>
      </c>
      <c r="AG93" s="6">
        <f t="shared" si="24"/>
        <v>1</v>
      </c>
      <c r="AH93" s="6">
        <f t="shared" si="25"/>
        <v>0.2</v>
      </c>
    </row>
    <row r="94" spans="1:34" ht="18" customHeight="1" x14ac:dyDescent="0.3">
      <c r="A94" s="65" t="s">
        <v>183</v>
      </c>
      <c r="B94" s="36" t="s">
        <v>184</v>
      </c>
      <c r="C94" s="36" t="s">
        <v>109</v>
      </c>
      <c r="D94" s="36" t="s">
        <v>21</v>
      </c>
      <c r="E94" s="37">
        <v>210</v>
      </c>
      <c r="F94" s="37">
        <v>3</v>
      </c>
      <c r="G94" s="38">
        <v>630</v>
      </c>
      <c r="H94" s="39" t="s">
        <v>15</v>
      </c>
      <c r="I94" s="39" t="s">
        <v>23</v>
      </c>
      <c r="J94" s="39" t="s">
        <v>17</v>
      </c>
      <c r="K94" s="40">
        <v>2</v>
      </c>
      <c r="L94" s="41">
        <v>19</v>
      </c>
      <c r="M94" s="41">
        <v>2023</v>
      </c>
      <c r="N94" s="42">
        <f t="shared" si="15"/>
        <v>44976</v>
      </c>
      <c r="O94" s="41">
        <v>2</v>
      </c>
      <c r="P94" s="41">
        <v>21</v>
      </c>
      <c r="Q94" s="41">
        <v>2023</v>
      </c>
      <c r="R94" s="42">
        <f t="shared" si="16"/>
        <v>44978</v>
      </c>
      <c r="S94" s="41"/>
      <c r="T94" s="41"/>
      <c r="U94" s="41"/>
      <c r="V94" s="42" t="str">
        <f t="shared" si="17"/>
        <v xml:space="preserve"> </v>
      </c>
      <c r="W94" s="43">
        <f t="shared" si="18"/>
        <v>2</v>
      </c>
      <c r="X94" s="43" t="str">
        <f>_xlfn.XLOOKUP(C94,ProductMaster!A:A,ProductMaster!B:B)</f>
        <v>Cookware Set Pro</v>
      </c>
      <c r="Y94" s="43" t="str">
        <f t="shared" si="19"/>
        <v>Active</v>
      </c>
      <c r="Z94" s="43">
        <f t="shared" si="14"/>
        <v>630</v>
      </c>
      <c r="AA94" s="43" t="str">
        <f t="shared" si="20"/>
        <v>Apple Pay</v>
      </c>
      <c r="AB94" s="43" t="str">
        <f t="shared" si="21"/>
        <v>Delivered</v>
      </c>
      <c r="AC94" s="43" t="str">
        <f t="shared" si="22"/>
        <v>DHL</v>
      </c>
      <c r="AD94" s="59" t="str">
        <f>VLOOKUP(C94, ProductMaster!A:C, 3, FALSE)</f>
        <v>Home</v>
      </c>
      <c r="AE94" s="43" t="str">
        <f>VLOOKUP(AmazonSales!$B94,Table3[], 2,FALSE)</f>
        <v>Ethan Davis</v>
      </c>
      <c r="AF94" s="26" t="str">
        <f t="shared" si="23"/>
        <v>fast</v>
      </c>
      <c r="AG94" s="6">
        <f t="shared" si="24"/>
        <v>0</v>
      </c>
      <c r="AH94" s="6">
        <f t="shared" si="25"/>
        <v>0</v>
      </c>
    </row>
    <row r="95" spans="1:34" ht="18" customHeight="1" x14ac:dyDescent="0.3">
      <c r="A95" s="66" t="s">
        <v>185</v>
      </c>
      <c r="B95" s="44" t="s">
        <v>50</v>
      </c>
      <c r="C95" s="44" t="s">
        <v>117</v>
      </c>
      <c r="D95" s="44" t="s">
        <v>14</v>
      </c>
      <c r="E95" s="45">
        <v>62</v>
      </c>
      <c r="F95" s="45">
        <v>2</v>
      </c>
      <c r="G95" s="46">
        <v>124</v>
      </c>
      <c r="H95" s="47" t="s">
        <v>22</v>
      </c>
      <c r="I95" s="47" t="s">
        <v>16</v>
      </c>
      <c r="J95" s="47" t="s">
        <v>59</v>
      </c>
      <c r="K95" s="48">
        <v>12</v>
      </c>
      <c r="L95" s="49">
        <v>5</v>
      </c>
      <c r="M95" s="49">
        <v>2023</v>
      </c>
      <c r="N95" s="50">
        <f t="shared" si="15"/>
        <v>45265</v>
      </c>
      <c r="O95" s="49"/>
      <c r="P95" s="49"/>
      <c r="Q95" s="49"/>
      <c r="R95" s="50" t="str">
        <f t="shared" si="16"/>
        <v xml:space="preserve"> </v>
      </c>
      <c r="S95" s="49">
        <v>12</v>
      </c>
      <c r="T95" s="49">
        <v>12</v>
      </c>
      <c r="U95" s="49">
        <v>2023</v>
      </c>
      <c r="V95" s="50">
        <f t="shared" si="17"/>
        <v>45272</v>
      </c>
      <c r="W95" s="51" t="str">
        <f t="shared" si="18"/>
        <v xml:space="preserve"> </v>
      </c>
      <c r="X95" s="51" t="str">
        <f>_xlfn.XLOOKUP(C95,ProductMaster!A:A,ProductMaster!B:B)</f>
        <v>Leg Set</v>
      </c>
      <c r="Y95" s="51" t="str">
        <f t="shared" si="19"/>
        <v>Cancelled</v>
      </c>
      <c r="Z95" s="51">
        <f t="shared" si="14"/>
        <v>0</v>
      </c>
      <c r="AA95" s="51" t="str">
        <f t="shared" si="20"/>
        <v>Credit Card</v>
      </c>
      <c r="AB95" s="51" t="str">
        <f t="shared" si="21"/>
        <v>Cancelled</v>
      </c>
      <c r="AC95" s="51" t="str">
        <f t="shared" si="22"/>
        <v>FedEx</v>
      </c>
      <c r="AD95" s="60" t="str">
        <f>VLOOKUP(C95, ProductMaster!A:C, 3, FALSE)</f>
        <v>Toys</v>
      </c>
      <c r="AE95" s="51" t="str">
        <f>VLOOKUP(AmazonSales!$B95,Table3[], 2,FALSE)</f>
        <v>Olivia Martinez</v>
      </c>
      <c r="AF95" s="26" t="str">
        <f t="shared" si="23"/>
        <v>cancelled</v>
      </c>
      <c r="AG95" s="6">
        <f t="shared" si="24"/>
        <v>1</v>
      </c>
      <c r="AH95" s="6">
        <f t="shared" si="25"/>
        <v>0.5</v>
      </c>
    </row>
    <row r="96" spans="1:34" ht="18" customHeight="1" x14ac:dyDescent="0.3">
      <c r="A96" s="65" t="s">
        <v>186</v>
      </c>
      <c r="B96" s="36" t="s">
        <v>176</v>
      </c>
      <c r="C96" s="36" t="s">
        <v>102</v>
      </c>
      <c r="D96" s="36" t="s">
        <v>26</v>
      </c>
      <c r="E96" s="37">
        <v>11</v>
      </c>
      <c r="F96" s="37">
        <v>5</v>
      </c>
      <c r="G96" s="38">
        <v>55</v>
      </c>
      <c r="H96" s="39" t="s">
        <v>44</v>
      </c>
      <c r="I96" s="39" t="s">
        <v>16</v>
      </c>
      <c r="J96" s="39" t="s">
        <v>36</v>
      </c>
      <c r="K96" s="40">
        <v>6</v>
      </c>
      <c r="L96" s="41">
        <v>7</v>
      </c>
      <c r="M96" s="41">
        <v>2023</v>
      </c>
      <c r="N96" s="42">
        <f t="shared" si="15"/>
        <v>45084</v>
      </c>
      <c r="O96" s="41"/>
      <c r="P96" s="41"/>
      <c r="Q96" s="41"/>
      <c r="R96" s="42" t="str">
        <f t="shared" si="16"/>
        <v xml:space="preserve"> </v>
      </c>
      <c r="S96" s="41">
        <v>6</v>
      </c>
      <c r="T96" s="41">
        <v>12</v>
      </c>
      <c r="U96" s="41">
        <v>2023</v>
      </c>
      <c r="V96" s="42">
        <f t="shared" si="17"/>
        <v>45089</v>
      </c>
      <c r="W96" s="43" t="str">
        <f t="shared" si="18"/>
        <v xml:space="preserve"> </v>
      </c>
      <c r="X96" s="43" t="str">
        <f>_xlfn.XLOOKUP(C96,ProductMaster!A:A,ProductMaster!B:B)</f>
        <v>Magazine</v>
      </c>
      <c r="Y96" s="43" t="str">
        <f t="shared" si="19"/>
        <v>Cancelled</v>
      </c>
      <c r="Z96" s="43">
        <f t="shared" si="14"/>
        <v>0</v>
      </c>
      <c r="AA96" s="43" t="str">
        <f t="shared" si="20"/>
        <v>Debit Card</v>
      </c>
      <c r="AB96" s="43" t="str">
        <f t="shared" si="21"/>
        <v>Cancelled</v>
      </c>
      <c r="AC96" s="43" t="str">
        <f t="shared" si="22"/>
        <v>Amazon Logistics</v>
      </c>
      <c r="AD96" s="59" t="str">
        <f>VLOOKUP(C96, ProductMaster!A:C, 3, FALSE)</f>
        <v>Books</v>
      </c>
      <c r="AE96" s="43" t="str">
        <f>VLOOKUP(AmazonSales!$B96,Table3[], 2,FALSE)</f>
        <v>Lily Reed</v>
      </c>
      <c r="AF96" s="26" t="str">
        <f t="shared" si="23"/>
        <v>cancelled</v>
      </c>
      <c r="AG96" s="6">
        <f t="shared" si="24"/>
        <v>1</v>
      </c>
      <c r="AH96" s="6">
        <f t="shared" si="25"/>
        <v>0.2</v>
      </c>
    </row>
    <row r="97" spans="1:34" ht="18" customHeight="1" x14ac:dyDescent="0.3">
      <c r="A97" s="66" t="s">
        <v>187</v>
      </c>
      <c r="B97" s="44" t="s">
        <v>137</v>
      </c>
      <c r="C97" s="44" t="s">
        <v>71</v>
      </c>
      <c r="D97" s="44" t="s">
        <v>14</v>
      </c>
      <c r="E97" s="45">
        <v>21</v>
      </c>
      <c r="F97" s="45">
        <v>2</v>
      </c>
      <c r="G97" s="46">
        <v>42</v>
      </c>
      <c r="H97" s="47" t="s">
        <v>39</v>
      </c>
      <c r="I97" s="47" t="s">
        <v>23</v>
      </c>
      <c r="J97" s="47" t="s">
        <v>32</v>
      </c>
      <c r="K97" s="48">
        <v>7</v>
      </c>
      <c r="L97" s="49">
        <v>9</v>
      </c>
      <c r="M97" s="49">
        <v>2023</v>
      </c>
      <c r="N97" s="50">
        <f t="shared" si="15"/>
        <v>45116</v>
      </c>
      <c r="O97" s="49">
        <v>7</v>
      </c>
      <c r="P97" s="49">
        <v>12</v>
      </c>
      <c r="Q97" s="49">
        <v>2023</v>
      </c>
      <c r="R97" s="50">
        <f t="shared" si="16"/>
        <v>45119</v>
      </c>
      <c r="S97" s="49"/>
      <c r="T97" s="49"/>
      <c r="U97" s="49"/>
      <c r="V97" s="50" t="str">
        <f t="shared" si="17"/>
        <v xml:space="preserve"> </v>
      </c>
      <c r="W97" s="51">
        <f t="shared" si="18"/>
        <v>3</v>
      </c>
      <c r="X97" s="51" t="str">
        <f>_xlfn.XLOOKUP(C97,ProductMaster!A:A,ProductMaster!B:B)</f>
        <v>Novel</v>
      </c>
      <c r="Y97" s="51" t="str">
        <f t="shared" si="19"/>
        <v>Active</v>
      </c>
      <c r="Z97" s="51">
        <f t="shared" si="14"/>
        <v>42</v>
      </c>
      <c r="AA97" s="51" t="str">
        <f t="shared" si="20"/>
        <v>Amazon Pay</v>
      </c>
      <c r="AB97" s="51" t="str">
        <f t="shared" si="21"/>
        <v>Delivered</v>
      </c>
      <c r="AC97" s="51" t="str">
        <f t="shared" si="22"/>
        <v>UPS</v>
      </c>
      <c r="AD97" s="60" t="str">
        <f>VLOOKUP(C97, ProductMaster!A:C, 3, FALSE)</f>
        <v>Books</v>
      </c>
      <c r="AE97" s="51" t="str">
        <f>VLOOKUP(AmazonSales!$B97,Table3[], 2,FALSE)</f>
        <v>Emma King</v>
      </c>
      <c r="AF97" s="26" t="str">
        <f t="shared" si="23"/>
        <v>slow</v>
      </c>
      <c r="AG97" s="6">
        <f t="shared" si="24"/>
        <v>0</v>
      </c>
      <c r="AH97" s="6">
        <f t="shared" si="25"/>
        <v>0</v>
      </c>
    </row>
    <row r="98" spans="1:34" ht="18" customHeight="1" x14ac:dyDescent="0.3">
      <c r="A98" s="65" t="s">
        <v>188</v>
      </c>
      <c r="B98" s="36" t="s">
        <v>61</v>
      </c>
      <c r="C98" s="36" t="s">
        <v>20</v>
      </c>
      <c r="D98" s="36" t="s">
        <v>48</v>
      </c>
      <c r="E98" s="37">
        <v>95</v>
      </c>
      <c r="F98" s="37">
        <v>5</v>
      </c>
      <c r="G98" s="38">
        <v>475</v>
      </c>
      <c r="H98" s="39" t="s">
        <v>39</v>
      </c>
      <c r="I98" s="39" t="s">
        <v>23</v>
      </c>
      <c r="J98" s="39" t="s">
        <v>36</v>
      </c>
      <c r="K98" s="40">
        <v>12</v>
      </c>
      <c r="L98" s="41">
        <v>23</v>
      </c>
      <c r="M98" s="41">
        <v>2023</v>
      </c>
      <c r="N98" s="42">
        <f t="shared" si="15"/>
        <v>45283</v>
      </c>
      <c r="O98" s="41">
        <v>12</v>
      </c>
      <c r="P98" s="41">
        <v>26</v>
      </c>
      <c r="Q98" s="41">
        <v>2023</v>
      </c>
      <c r="R98" s="42">
        <f t="shared" si="16"/>
        <v>45286</v>
      </c>
      <c r="S98" s="41"/>
      <c r="T98" s="41"/>
      <c r="U98" s="41"/>
      <c r="V98" s="42" t="str">
        <f t="shared" si="17"/>
        <v xml:space="preserve"> </v>
      </c>
      <c r="W98" s="43">
        <f t="shared" si="18"/>
        <v>3</v>
      </c>
      <c r="X98" s="43" t="str">
        <f>_xlfn.XLOOKUP(C98,ProductMaster!A:A,ProductMaster!B:B)</f>
        <v>Doll House</v>
      </c>
      <c r="Y98" s="43" t="str">
        <f t="shared" si="19"/>
        <v>Active</v>
      </c>
      <c r="Z98" s="43">
        <f t="shared" si="14"/>
        <v>475</v>
      </c>
      <c r="AA98" s="43" t="str">
        <f t="shared" si="20"/>
        <v>Amazon Pay</v>
      </c>
      <c r="AB98" s="43" t="str">
        <f t="shared" si="21"/>
        <v>Delivered</v>
      </c>
      <c r="AC98" s="43" t="str">
        <f t="shared" si="22"/>
        <v>Amazon Logistics</v>
      </c>
      <c r="AD98" s="59" t="str">
        <f>VLOOKUP(C98, ProductMaster!A:C, 3, FALSE)</f>
        <v>Toys</v>
      </c>
      <c r="AE98" s="43" t="str">
        <f>VLOOKUP(AmazonSales!$B98,Table3[], 2,FALSE)</f>
        <v>Charlotte Reed</v>
      </c>
      <c r="AF98" s="26" t="str">
        <f t="shared" si="23"/>
        <v>slow</v>
      </c>
      <c r="AG98" s="6">
        <f t="shared" si="24"/>
        <v>0</v>
      </c>
      <c r="AH98" s="6">
        <f t="shared" si="25"/>
        <v>0</v>
      </c>
    </row>
    <row r="99" spans="1:34" ht="18" customHeight="1" x14ac:dyDescent="0.3">
      <c r="A99" s="66" t="s">
        <v>189</v>
      </c>
      <c r="B99" s="44" t="s">
        <v>30</v>
      </c>
      <c r="C99" s="44" t="s">
        <v>109</v>
      </c>
      <c r="D99" s="44" t="s">
        <v>26</v>
      </c>
      <c r="E99" s="45">
        <v>215</v>
      </c>
      <c r="F99" s="45">
        <v>2</v>
      </c>
      <c r="G99" s="46">
        <v>430</v>
      </c>
      <c r="H99" s="47" t="s">
        <v>31</v>
      </c>
      <c r="I99" s="47" t="s">
        <v>23</v>
      </c>
      <c r="J99" s="47" t="s">
        <v>36</v>
      </c>
      <c r="K99" s="48">
        <v>9</v>
      </c>
      <c r="L99" s="49">
        <v>25</v>
      </c>
      <c r="M99" s="49">
        <v>2023</v>
      </c>
      <c r="N99" s="50">
        <f t="shared" si="15"/>
        <v>45194</v>
      </c>
      <c r="O99" s="49">
        <v>9</v>
      </c>
      <c r="P99" s="49">
        <v>30</v>
      </c>
      <c r="Q99" s="49">
        <v>2023</v>
      </c>
      <c r="R99" s="50">
        <f t="shared" si="16"/>
        <v>45199</v>
      </c>
      <c r="S99" s="49"/>
      <c r="T99" s="49"/>
      <c r="U99" s="49"/>
      <c r="V99" s="50" t="str">
        <f t="shared" si="17"/>
        <v xml:space="preserve"> </v>
      </c>
      <c r="W99" s="51">
        <f t="shared" si="18"/>
        <v>5</v>
      </c>
      <c r="X99" s="51" t="str">
        <f>_xlfn.XLOOKUP(C99,ProductMaster!A:A,ProductMaster!B:B)</f>
        <v>Cookware Set Pro</v>
      </c>
      <c r="Y99" s="51" t="str">
        <f t="shared" si="19"/>
        <v>Active</v>
      </c>
      <c r="Z99" s="51">
        <f t="shared" si="14"/>
        <v>430</v>
      </c>
      <c r="AA99" s="51" t="str">
        <f t="shared" si="20"/>
        <v>PayPal</v>
      </c>
      <c r="AB99" s="51" t="str">
        <f t="shared" si="21"/>
        <v>Delivered</v>
      </c>
      <c r="AC99" s="51" t="str">
        <f t="shared" si="22"/>
        <v>Amazon Logistics</v>
      </c>
      <c r="AD99" s="60" t="str">
        <f>VLOOKUP(C99, ProductMaster!A:C, 3, FALSE)</f>
        <v>Home</v>
      </c>
      <c r="AE99" s="51" t="str">
        <f>VLOOKUP(AmazonSales!$B99,Table3[], 2,FALSE)</f>
        <v>Grace Ward</v>
      </c>
      <c r="AF99" s="26" t="str">
        <f t="shared" si="23"/>
        <v>slow</v>
      </c>
      <c r="AG99" s="6">
        <f t="shared" si="24"/>
        <v>0</v>
      </c>
      <c r="AH99" s="6">
        <f t="shared" si="25"/>
        <v>0</v>
      </c>
    </row>
    <row r="100" spans="1:34" ht="18" customHeight="1" x14ac:dyDescent="0.3">
      <c r="A100" s="65" t="s">
        <v>190</v>
      </c>
      <c r="B100" s="36" t="s">
        <v>191</v>
      </c>
      <c r="C100" s="36" t="s">
        <v>51</v>
      </c>
      <c r="D100" s="36" t="s">
        <v>48</v>
      </c>
      <c r="E100" s="37">
        <v>43</v>
      </c>
      <c r="F100" s="37">
        <v>5</v>
      </c>
      <c r="G100" s="38">
        <v>215</v>
      </c>
      <c r="H100" s="39" t="s">
        <v>22</v>
      </c>
      <c r="I100" s="39" t="s">
        <v>16</v>
      </c>
      <c r="J100" s="39" t="s">
        <v>32</v>
      </c>
      <c r="K100" s="40">
        <v>1</v>
      </c>
      <c r="L100" s="41">
        <v>18</v>
      </c>
      <c r="M100" s="41">
        <v>2023</v>
      </c>
      <c r="N100" s="42">
        <f t="shared" si="15"/>
        <v>44944</v>
      </c>
      <c r="O100" s="41"/>
      <c r="P100" s="41"/>
      <c r="Q100" s="41"/>
      <c r="R100" s="42" t="str">
        <f t="shared" si="16"/>
        <v xml:space="preserve"> </v>
      </c>
      <c r="S100" s="41">
        <v>1</v>
      </c>
      <c r="T100" s="41">
        <v>24</v>
      </c>
      <c r="U100" s="41">
        <v>2023</v>
      </c>
      <c r="V100" s="42">
        <f t="shared" si="17"/>
        <v>44950</v>
      </c>
      <c r="W100" s="43" t="str">
        <f t="shared" si="18"/>
        <v xml:space="preserve"> </v>
      </c>
      <c r="X100" s="43" t="str">
        <f>_xlfn.XLOOKUP(C100,ProductMaster!A:A,ProductMaster!B:B)</f>
        <v>Formal Shirt</v>
      </c>
      <c r="Y100" s="43" t="str">
        <f t="shared" si="19"/>
        <v>Cancelled</v>
      </c>
      <c r="Z100" s="43">
        <f t="shared" si="14"/>
        <v>0</v>
      </c>
      <c r="AA100" s="43" t="str">
        <f t="shared" si="20"/>
        <v>Credit Card</v>
      </c>
      <c r="AB100" s="43" t="str">
        <f t="shared" si="21"/>
        <v>Cancelled</v>
      </c>
      <c r="AC100" s="43" t="str">
        <f t="shared" si="22"/>
        <v>UPS</v>
      </c>
      <c r="AD100" s="59" t="str">
        <f>VLOOKUP(C100, ProductMaster!A:C, 3, FALSE)</f>
        <v>Fashion</v>
      </c>
      <c r="AE100" s="43" t="str">
        <f>VLOOKUP(AmazonSales!$B100,Table3[], 2,FALSE)</f>
        <v>Lily Simmons</v>
      </c>
      <c r="AF100" s="26" t="str">
        <f t="shared" si="23"/>
        <v>cancelled</v>
      </c>
      <c r="AG100" s="6">
        <f t="shared" si="24"/>
        <v>1</v>
      </c>
      <c r="AH100" s="6">
        <f t="shared" si="25"/>
        <v>0.2</v>
      </c>
    </row>
    <row r="101" spans="1:34" ht="18" customHeight="1" x14ac:dyDescent="0.3">
      <c r="A101" s="67" t="s">
        <v>192</v>
      </c>
      <c r="B101" s="52" t="s">
        <v>38</v>
      </c>
      <c r="C101" s="52" t="s">
        <v>88</v>
      </c>
      <c r="D101" s="52" t="s">
        <v>48</v>
      </c>
      <c r="E101" s="53">
        <v>42</v>
      </c>
      <c r="F101" s="53">
        <v>4</v>
      </c>
      <c r="G101" s="54">
        <v>168</v>
      </c>
      <c r="H101" s="55" t="s">
        <v>44</v>
      </c>
      <c r="I101" s="55" t="s">
        <v>27</v>
      </c>
      <c r="J101" s="55" t="s">
        <v>17</v>
      </c>
      <c r="K101" s="56">
        <v>3</v>
      </c>
      <c r="L101" s="25">
        <v>27</v>
      </c>
      <c r="M101" s="25">
        <v>2023</v>
      </c>
      <c r="N101" s="57">
        <f t="shared" si="15"/>
        <v>45012</v>
      </c>
      <c r="O101" s="25"/>
      <c r="P101" s="25"/>
      <c r="Q101" s="25"/>
      <c r="R101" s="57" t="str">
        <f t="shared" si="16"/>
        <v xml:space="preserve"> </v>
      </c>
      <c r="S101" s="25"/>
      <c r="T101" s="25"/>
      <c r="U101" s="25"/>
      <c r="V101" s="57" t="str">
        <f t="shared" si="17"/>
        <v xml:space="preserve"> </v>
      </c>
      <c r="W101" s="58" t="str">
        <f t="shared" si="18"/>
        <v xml:space="preserve"> </v>
      </c>
      <c r="X101" s="58" t="str">
        <f>_xlfn.XLOOKUP(C101,ProductMaster!A:A,ProductMaster!B:B)</f>
        <v>Action Figure</v>
      </c>
      <c r="Y101" s="58" t="str">
        <f t="shared" si="19"/>
        <v>Active</v>
      </c>
      <c r="Z101" s="58">
        <f t="shared" si="14"/>
        <v>0</v>
      </c>
      <c r="AA101" s="58" t="str">
        <f t="shared" si="20"/>
        <v>Debit Card</v>
      </c>
      <c r="AB101" s="58" t="str">
        <f t="shared" si="21"/>
        <v>In Transit</v>
      </c>
      <c r="AC101" s="58" t="str">
        <f t="shared" si="22"/>
        <v>DHL</v>
      </c>
      <c r="AD101" s="61" t="str">
        <f>VLOOKUP(C101, ProductMaster!A:C, 3, FALSE)</f>
        <v>Toys</v>
      </c>
      <c r="AE101" s="58" t="str">
        <f>VLOOKUP(AmazonSales!$B101,Table3[], 2,FALSE)</f>
        <v>Jackson Allen</v>
      </c>
      <c r="AF101" s="26" t="str">
        <f t="shared" si="23"/>
        <v>cancelled</v>
      </c>
      <c r="AG101" s="6">
        <f t="shared" si="24"/>
        <v>0</v>
      </c>
      <c r="AH101" s="6">
        <f t="shared" si="25"/>
        <v>0</v>
      </c>
    </row>
    <row r="102" spans="1:34" ht="14.25" customHeight="1" x14ac:dyDescent="0.3">
      <c r="A102" s="10"/>
      <c r="B102" s="10"/>
      <c r="C102" s="10"/>
      <c r="D102" s="10"/>
      <c r="E102" s="8"/>
      <c r="F102" s="8"/>
      <c r="G102" s="8"/>
      <c r="H102" s="1"/>
      <c r="I102" s="1"/>
      <c r="J102" s="1"/>
    </row>
    <row r="103" spans="1:34" ht="14.25" customHeight="1" x14ac:dyDescent="0.3">
      <c r="A103" s="10"/>
      <c r="B103" s="10"/>
      <c r="C103" s="10"/>
      <c r="D103" s="10"/>
      <c r="E103" s="8"/>
      <c r="F103" s="8"/>
      <c r="G103" s="8"/>
      <c r="H103" s="1"/>
      <c r="I103" s="1"/>
      <c r="J103" s="1"/>
    </row>
    <row r="104" spans="1:34" ht="14.25" customHeight="1" x14ac:dyDescent="0.3">
      <c r="A104" s="10"/>
      <c r="B104" s="10"/>
      <c r="C104" s="10"/>
      <c r="D104" s="10"/>
      <c r="E104" s="8"/>
      <c r="F104" s="8"/>
      <c r="G104" s="8"/>
      <c r="H104" s="1"/>
      <c r="I104" s="1"/>
      <c r="J104" s="1"/>
    </row>
    <row r="105" spans="1:34" ht="14.25" customHeight="1" x14ac:dyDescent="0.3">
      <c r="A105" s="10"/>
      <c r="B105" s="10"/>
      <c r="C105" s="10"/>
      <c r="D105" s="10"/>
      <c r="E105" s="8"/>
      <c r="F105" s="8"/>
      <c r="G105" s="8"/>
      <c r="H105" s="1"/>
      <c r="I105" s="1"/>
      <c r="J105" s="1"/>
    </row>
    <row r="106" spans="1:34" ht="14.25" customHeight="1" x14ac:dyDescent="0.3">
      <c r="A106" s="10"/>
      <c r="B106" s="10"/>
      <c r="C106" s="10"/>
      <c r="D106" s="10"/>
      <c r="E106" s="8"/>
      <c r="F106" s="8"/>
      <c r="G106" s="8"/>
      <c r="H106" s="1"/>
      <c r="I106" s="1"/>
      <c r="J106" s="1"/>
    </row>
    <row r="107" spans="1:34" ht="14.25" customHeight="1" x14ac:dyDescent="0.3">
      <c r="A107" s="10"/>
      <c r="B107" s="10"/>
      <c r="C107" s="10"/>
      <c r="D107" s="10"/>
      <c r="E107" s="8"/>
      <c r="F107" s="8"/>
      <c r="G107" s="8"/>
      <c r="H107" s="1"/>
      <c r="I107" s="1"/>
      <c r="J107" s="1"/>
    </row>
    <row r="108" spans="1:34" ht="14.25" customHeight="1" x14ac:dyDescent="0.3">
      <c r="A108" s="10"/>
      <c r="B108" s="10"/>
      <c r="C108" s="10"/>
      <c r="D108" s="10"/>
      <c r="E108" s="8"/>
      <c r="F108" s="8"/>
      <c r="G108" s="8"/>
      <c r="H108" s="1"/>
      <c r="I108" s="1"/>
      <c r="J108" s="1"/>
    </row>
    <row r="109" spans="1:34" ht="14.25" customHeight="1" x14ac:dyDescent="0.3">
      <c r="A109" s="10"/>
      <c r="B109" s="10"/>
      <c r="C109" s="10"/>
      <c r="D109" s="10"/>
      <c r="E109" s="8"/>
      <c r="F109" s="8"/>
      <c r="G109" s="8"/>
      <c r="H109" s="1"/>
      <c r="I109" s="1"/>
      <c r="J109" s="1"/>
    </row>
    <row r="110" spans="1:34" ht="14.25" customHeight="1" x14ac:dyDescent="0.3">
      <c r="A110" s="10"/>
      <c r="B110" s="10"/>
      <c r="C110" s="10"/>
      <c r="D110" s="10"/>
      <c r="E110" s="8"/>
      <c r="F110" s="8"/>
      <c r="G110" s="8"/>
      <c r="H110" s="1"/>
      <c r="I110" s="1"/>
      <c r="J110" s="1"/>
    </row>
    <row r="111" spans="1:34" ht="14.25" customHeight="1" x14ac:dyDescent="0.3">
      <c r="A111" s="10"/>
      <c r="B111" s="10"/>
      <c r="C111" s="10"/>
      <c r="D111" s="10"/>
      <c r="E111" s="8"/>
      <c r="F111" s="8"/>
      <c r="G111" s="8"/>
      <c r="H111" s="1"/>
      <c r="I111" s="1"/>
      <c r="J111" s="1"/>
    </row>
    <row r="112" spans="1:34" ht="14.25" customHeight="1" x14ac:dyDescent="0.3">
      <c r="A112" s="10"/>
      <c r="B112" s="10"/>
      <c r="C112" s="10"/>
      <c r="D112" s="10"/>
      <c r="E112" s="8"/>
      <c r="F112" s="8"/>
      <c r="G112" s="8"/>
      <c r="H112" s="1"/>
      <c r="I112" s="1"/>
      <c r="J112" s="1"/>
    </row>
    <row r="113" spans="1:10" ht="14.25" customHeight="1" x14ac:dyDescent="0.3">
      <c r="A113" s="10"/>
      <c r="B113" s="10"/>
      <c r="C113" s="10"/>
      <c r="D113" s="10"/>
      <c r="E113" s="8"/>
      <c r="F113" s="8"/>
      <c r="G113" s="8"/>
      <c r="H113" s="1"/>
      <c r="I113" s="1"/>
      <c r="J113" s="1"/>
    </row>
    <row r="114" spans="1:10" ht="14.25" customHeight="1" x14ac:dyDescent="0.3">
      <c r="A114" s="10"/>
      <c r="B114" s="10"/>
      <c r="C114" s="10"/>
      <c r="D114" s="10"/>
      <c r="E114" s="8"/>
      <c r="F114" s="8"/>
      <c r="G114" s="8"/>
      <c r="H114" s="1"/>
      <c r="I114" s="1"/>
      <c r="J114" s="1"/>
    </row>
    <row r="115" spans="1:10" ht="14.25" customHeight="1" x14ac:dyDescent="0.3">
      <c r="A115" s="10"/>
      <c r="B115" s="10"/>
      <c r="C115" s="10"/>
      <c r="D115" s="10"/>
      <c r="E115" s="8"/>
      <c r="F115" s="8"/>
      <c r="G115" s="8"/>
      <c r="H115" s="1"/>
      <c r="I115" s="1"/>
      <c r="J115" s="1"/>
    </row>
    <row r="116" spans="1:10" ht="14.25" customHeight="1" x14ac:dyDescent="0.3">
      <c r="A116" s="10"/>
      <c r="B116" s="10"/>
      <c r="C116" s="10"/>
      <c r="D116" s="10"/>
      <c r="E116" s="8"/>
      <c r="F116" s="8"/>
      <c r="G116" s="8"/>
      <c r="H116" s="1"/>
      <c r="I116" s="1"/>
      <c r="J116" s="1"/>
    </row>
    <row r="117" spans="1:10" ht="14.25" customHeight="1" x14ac:dyDescent="0.3">
      <c r="A117" s="10"/>
      <c r="B117" s="10"/>
      <c r="C117" s="10"/>
      <c r="D117" s="10"/>
      <c r="E117" s="8"/>
      <c r="F117" s="8"/>
      <c r="G117" s="8"/>
      <c r="H117" s="1"/>
      <c r="I117" s="1"/>
      <c r="J117" s="1"/>
    </row>
    <row r="118" spans="1:10" ht="14.25" customHeight="1" x14ac:dyDescent="0.3">
      <c r="A118" s="10"/>
      <c r="B118" s="10"/>
      <c r="C118" s="10"/>
      <c r="D118" s="10"/>
      <c r="E118" s="8"/>
      <c r="F118" s="8"/>
      <c r="G118" s="8"/>
      <c r="H118" s="1"/>
      <c r="I118" s="1"/>
      <c r="J118" s="1"/>
    </row>
    <row r="119" spans="1:10" ht="14.25" customHeight="1" x14ac:dyDescent="0.3">
      <c r="A119" s="10"/>
      <c r="B119" s="10"/>
      <c r="C119" s="10"/>
      <c r="D119" s="10"/>
      <c r="E119" s="8"/>
      <c r="F119" s="8"/>
      <c r="G119" s="8"/>
      <c r="H119" s="1"/>
      <c r="I119" s="1"/>
      <c r="J119" s="1"/>
    </row>
    <row r="120" spans="1:10" ht="14.25" customHeight="1" x14ac:dyDescent="0.3">
      <c r="A120" s="10"/>
      <c r="B120" s="10"/>
      <c r="C120" s="10"/>
      <c r="D120" s="10"/>
      <c r="E120" s="8"/>
      <c r="F120" s="8"/>
      <c r="G120" s="8"/>
      <c r="H120" s="1"/>
      <c r="I120" s="1"/>
      <c r="J120" s="1"/>
    </row>
    <row r="121" spans="1:10" ht="14.25" customHeight="1" x14ac:dyDescent="0.3">
      <c r="A121" s="10"/>
      <c r="B121" s="10"/>
      <c r="C121" s="10"/>
      <c r="D121" s="10"/>
      <c r="E121" s="8"/>
      <c r="F121" s="8"/>
      <c r="G121" s="8"/>
      <c r="H121" s="1"/>
      <c r="I121" s="1"/>
      <c r="J121" s="1"/>
    </row>
    <row r="122" spans="1:10" ht="14.25" customHeight="1" x14ac:dyDescent="0.3">
      <c r="A122" s="10"/>
      <c r="B122" s="10"/>
      <c r="C122" s="10"/>
      <c r="D122" s="10"/>
      <c r="E122" s="8"/>
      <c r="F122" s="8"/>
      <c r="G122" s="8"/>
      <c r="H122" s="1"/>
      <c r="I122" s="1"/>
      <c r="J122" s="1"/>
    </row>
    <row r="123" spans="1:10" ht="14.25" customHeight="1" x14ac:dyDescent="0.3">
      <c r="A123" s="10"/>
      <c r="B123" s="10"/>
      <c r="C123" s="10"/>
      <c r="D123" s="10"/>
      <c r="E123" s="8"/>
      <c r="F123" s="8"/>
      <c r="G123" s="8"/>
      <c r="H123" s="1"/>
      <c r="I123" s="1"/>
      <c r="J123" s="1"/>
    </row>
    <row r="124" spans="1:10" ht="14.25" customHeight="1" x14ac:dyDescent="0.3">
      <c r="A124" s="10"/>
      <c r="B124" s="10"/>
      <c r="C124" s="10"/>
      <c r="D124" s="10"/>
      <c r="E124" s="8"/>
      <c r="F124" s="8"/>
      <c r="G124" s="8"/>
      <c r="H124" s="1"/>
      <c r="I124" s="1"/>
      <c r="J124" s="1"/>
    </row>
    <row r="125" spans="1:10" ht="14.25" customHeight="1" x14ac:dyDescent="0.3">
      <c r="A125" s="10"/>
      <c r="B125" s="10"/>
      <c r="C125" s="10"/>
      <c r="D125" s="10"/>
      <c r="E125" s="8"/>
      <c r="F125" s="8"/>
      <c r="G125" s="8"/>
      <c r="H125" s="1"/>
      <c r="I125" s="1"/>
      <c r="J125" s="1"/>
    </row>
    <row r="126" spans="1:10" ht="14.25" customHeight="1" x14ac:dyDescent="0.3">
      <c r="A126" s="10"/>
      <c r="B126" s="10"/>
      <c r="C126" s="10"/>
      <c r="D126" s="10"/>
      <c r="E126" s="8"/>
      <c r="F126" s="8"/>
      <c r="G126" s="8"/>
      <c r="H126" s="1"/>
      <c r="I126" s="1"/>
      <c r="J126" s="1"/>
    </row>
    <row r="127" spans="1:10" ht="14.25" customHeight="1" x14ac:dyDescent="0.3">
      <c r="A127" s="10"/>
      <c r="B127" s="10"/>
      <c r="C127" s="10"/>
      <c r="D127" s="10"/>
      <c r="E127" s="8"/>
      <c r="F127" s="8"/>
      <c r="G127" s="8"/>
      <c r="H127" s="1"/>
      <c r="I127" s="1"/>
      <c r="J127" s="1"/>
    </row>
    <row r="128" spans="1:10" ht="14.25" customHeight="1" x14ac:dyDescent="0.3">
      <c r="A128" s="10"/>
      <c r="B128" s="10"/>
      <c r="C128" s="10"/>
      <c r="D128" s="10"/>
      <c r="E128" s="8"/>
      <c r="F128" s="8"/>
      <c r="G128" s="8"/>
      <c r="H128" s="1"/>
      <c r="I128" s="1"/>
      <c r="J128" s="1"/>
    </row>
    <row r="129" spans="1:10" ht="14.25" customHeight="1" x14ac:dyDescent="0.3">
      <c r="A129" s="10"/>
      <c r="B129" s="10"/>
      <c r="C129" s="10"/>
      <c r="D129" s="10"/>
      <c r="E129" s="8"/>
      <c r="F129" s="8"/>
      <c r="G129" s="8"/>
      <c r="H129" s="1"/>
      <c r="I129" s="1"/>
      <c r="J129" s="1"/>
    </row>
    <row r="130" spans="1:10" ht="14.25" customHeight="1" x14ac:dyDescent="0.3">
      <c r="A130" s="10"/>
      <c r="B130" s="10"/>
      <c r="C130" s="10"/>
      <c r="D130" s="10"/>
      <c r="E130" s="8"/>
      <c r="F130" s="8"/>
      <c r="G130" s="8"/>
      <c r="H130" s="1"/>
      <c r="I130" s="1"/>
      <c r="J130" s="1"/>
    </row>
    <row r="131" spans="1:10" ht="14.25" customHeight="1" x14ac:dyDescent="0.3">
      <c r="A131" s="10"/>
      <c r="B131" s="10"/>
      <c r="C131" s="10"/>
      <c r="D131" s="10"/>
      <c r="E131" s="8"/>
      <c r="F131" s="8"/>
      <c r="G131" s="8"/>
      <c r="H131" s="1"/>
      <c r="I131" s="1"/>
      <c r="J131" s="1"/>
    </row>
    <row r="132" spans="1:10" ht="14.25" customHeight="1" x14ac:dyDescent="0.3">
      <c r="A132" s="10"/>
      <c r="B132" s="10"/>
      <c r="C132" s="10"/>
      <c r="D132" s="10"/>
      <c r="E132" s="8"/>
      <c r="F132" s="8"/>
      <c r="G132" s="8"/>
      <c r="H132" s="1"/>
      <c r="I132" s="1"/>
      <c r="J132" s="1"/>
    </row>
    <row r="133" spans="1:10" ht="14.25" customHeight="1" x14ac:dyDescent="0.3">
      <c r="A133" s="10"/>
      <c r="B133" s="10"/>
      <c r="C133" s="10"/>
      <c r="D133" s="10"/>
      <c r="E133" s="8"/>
      <c r="F133" s="8"/>
      <c r="G133" s="8"/>
      <c r="H133" s="1"/>
      <c r="I133" s="1"/>
      <c r="J133" s="1"/>
    </row>
    <row r="134" spans="1:10" ht="14.25" customHeight="1" x14ac:dyDescent="0.3">
      <c r="A134" s="10"/>
      <c r="B134" s="10"/>
      <c r="C134" s="10"/>
      <c r="D134" s="10"/>
      <c r="E134" s="8"/>
      <c r="F134" s="8"/>
      <c r="G134" s="8"/>
      <c r="H134" s="1"/>
      <c r="I134" s="1"/>
      <c r="J134" s="1"/>
    </row>
    <row r="135" spans="1:10" ht="14.25" customHeight="1" x14ac:dyDescent="0.3">
      <c r="A135" s="10"/>
      <c r="B135" s="10"/>
      <c r="C135" s="10"/>
      <c r="D135" s="10"/>
      <c r="E135" s="8"/>
      <c r="F135" s="8"/>
      <c r="G135" s="8"/>
      <c r="H135" s="1"/>
      <c r="I135" s="1"/>
      <c r="J135" s="1"/>
    </row>
    <row r="136" spans="1:10" ht="14.25" customHeight="1" x14ac:dyDescent="0.3">
      <c r="A136" s="10"/>
      <c r="B136" s="10"/>
      <c r="C136" s="10"/>
      <c r="D136" s="10"/>
      <c r="E136" s="8"/>
      <c r="F136" s="8"/>
      <c r="G136" s="8"/>
      <c r="H136" s="1"/>
      <c r="I136" s="1"/>
      <c r="J136" s="1"/>
    </row>
    <row r="137" spans="1:10" ht="14.25" customHeight="1" x14ac:dyDescent="0.3">
      <c r="A137" s="10"/>
      <c r="B137" s="10"/>
      <c r="C137" s="10"/>
      <c r="D137" s="10"/>
      <c r="E137" s="8"/>
      <c r="F137" s="8"/>
      <c r="G137" s="8"/>
      <c r="H137" s="1"/>
      <c r="I137" s="1"/>
      <c r="J137" s="1"/>
    </row>
    <row r="138" spans="1:10" ht="14.25" customHeight="1" x14ac:dyDescent="0.3">
      <c r="A138" s="10"/>
      <c r="B138" s="10"/>
      <c r="C138" s="10"/>
      <c r="D138" s="10"/>
      <c r="E138" s="8"/>
      <c r="F138" s="8"/>
      <c r="G138" s="8"/>
      <c r="H138" s="1"/>
      <c r="I138" s="1"/>
      <c r="J138" s="1"/>
    </row>
    <row r="139" spans="1:10" ht="14.25" customHeight="1" x14ac:dyDescent="0.3">
      <c r="A139" s="10"/>
      <c r="B139" s="10"/>
      <c r="C139" s="10"/>
      <c r="D139" s="10"/>
      <c r="E139" s="8"/>
      <c r="F139" s="8"/>
      <c r="G139" s="8"/>
      <c r="H139" s="1"/>
      <c r="I139" s="1"/>
      <c r="J139" s="1"/>
    </row>
    <row r="140" spans="1:10" ht="14.25" customHeight="1" x14ac:dyDescent="0.3">
      <c r="A140" s="10"/>
      <c r="B140" s="10"/>
      <c r="C140" s="10"/>
      <c r="D140" s="10"/>
      <c r="E140" s="8"/>
      <c r="F140" s="8"/>
      <c r="G140" s="8"/>
      <c r="H140" s="1"/>
      <c r="I140" s="1"/>
      <c r="J140" s="1"/>
    </row>
    <row r="141" spans="1:10" ht="14.25" customHeight="1" x14ac:dyDescent="0.3">
      <c r="A141" s="10"/>
      <c r="B141" s="10"/>
      <c r="C141" s="10"/>
      <c r="D141" s="10"/>
      <c r="E141" s="8"/>
      <c r="F141" s="8"/>
      <c r="G141" s="8"/>
      <c r="H141" s="1"/>
      <c r="I141" s="1"/>
      <c r="J141" s="1"/>
    </row>
    <row r="142" spans="1:10" ht="14.25" customHeight="1" x14ac:dyDescent="0.3">
      <c r="A142" s="10"/>
      <c r="B142" s="10"/>
      <c r="C142" s="10"/>
      <c r="D142" s="10"/>
      <c r="E142" s="8"/>
      <c r="F142" s="8"/>
      <c r="G142" s="8"/>
      <c r="H142" s="1"/>
      <c r="I142" s="1"/>
      <c r="J142" s="1"/>
    </row>
    <row r="143" spans="1:10" ht="14.25" customHeight="1" x14ac:dyDescent="0.3">
      <c r="A143" s="10"/>
      <c r="B143" s="10"/>
      <c r="C143" s="10"/>
      <c r="D143" s="10"/>
      <c r="E143" s="8"/>
      <c r="F143" s="8"/>
      <c r="G143" s="8"/>
      <c r="H143" s="1"/>
      <c r="I143" s="1"/>
      <c r="J143" s="1"/>
    </row>
    <row r="144" spans="1:10" ht="14.25" customHeight="1" x14ac:dyDescent="0.3">
      <c r="A144" s="10"/>
      <c r="B144" s="10"/>
      <c r="C144" s="10"/>
      <c r="D144" s="10"/>
      <c r="E144" s="8"/>
      <c r="F144" s="8"/>
      <c r="G144" s="8"/>
      <c r="H144" s="1"/>
      <c r="I144" s="1"/>
      <c r="J144" s="1"/>
    </row>
    <row r="145" spans="1:10" ht="14.25" customHeight="1" x14ac:dyDescent="0.3">
      <c r="A145" s="10"/>
      <c r="B145" s="10"/>
      <c r="C145" s="10"/>
      <c r="D145" s="10"/>
      <c r="E145" s="8"/>
      <c r="F145" s="8"/>
      <c r="G145" s="8"/>
      <c r="H145" s="1"/>
      <c r="I145" s="1"/>
      <c r="J145" s="1"/>
    </row>
    <row r="146" spans="1:10" ht="14.25" customHeight="1" x14ac:dyDescent="0.3">
      <c r="A146" s="10"/>
      <c r="B146" s="10"/>
      <c r="C146" s="10"/>
      <c r="D146" s="10"/>
      <c r="E146" s="8"/>
      <c r="F146" s="8"/>
      <c r="G146" s="8"/>
      <c r="H146" s="1"/>
      <c r="I146" s="1"/>
      <c r="J146" s="1"/>
    </row>
    <row r="147" spans="1:10" ht="14.25" customHeight="1" x14ac:dyDescent="0.3">
      <c r="A147" s="10"/>
      <c r="B147" s="10"/>
      <c r="C147" s="10"/>
      <c r="D147" s="10"/>
      <c r="E147" s="8"/>
      <c r="F147" s="8"/>
      <c r="G147" s="8"/>
      <c r="H147" s="1"/>
      <c r="I147" s="1"/>
      <c r="J147" s="1"/>
    </row>
    <row r="148" spans="1:10" ht="14.25" customHeight="1" x14ac:dyDescent="0.3">
      <c r="A148" s="10"/>
      <c r="B148" s="10"/>
      <c r="C148" s="10"/>
      <c r="D148" s="10"/>
      <c r="E148" s="8"/>
      <c r="F148" s="8"/>
      <c r="G148" s="8"/>
      <c r="H148" s="1"/>
      <c r="I148" s="1"/>
      <c r="J148" s="1"/>
    </row>
    <row r="149" spans="1:10" ht="14.25" customHeight="1" x14ac:dyDescent="0.3">
      <c r="A149" s="10"/>
      <c r="B149" s="10"/>
      <c r="C149" s="10"/>
      <c r="D149" s="10"/>
      <c r="E149" s="8"/>
      <c r="F149" s="8"/>
      <c r="G149" s="8"/>
      <c r="H149" s="1"/>
      <c r="I149" s="1"/>
      <c r="J149" s="1"/>
    </row>
    <row r="150" spans="1:10" ht="14.25" customHeight="1" x14ac:dyDescent="0.3">
      <c r="A150" s="10"/>
      <c r="B150" s="10"/>
      <c r="C150" s="10"/>
      <c r="D150" s="10"/>
      <c r="E150" s="8"/>
      <c r="F150" s="8"/>
      <c r="G150" s="8"/>
      <c r="H150" s="1"/>
      <c r="I150" s="1"/>
      <c r="J150" s="1"/>
    </row>
    <row r="151" spans="1:10" ht="14.25" customHeight="1" x14ac:dyDescent="0.3">
      <c r="A151" s="10"/>
      <c r="B151" s="10"/>
      <c r="C151" s="10"/>
      <c r="D151" s="10"/>
      <c r="E151" s="8"/>
      <c r="F151" s="8"/>
      <c r="G151" s="8"/>
      <c r="H151" s="1"/>
      <c r="I151" s="1"/>
      <c r="J151" s="1"/>
    </row>
    <row r="152" spans="1:10" ht="14.25" customHeight="1" x14ac:dyDescent="0.3">
      <c r="A152" s="10"/>
      <c r="B152" s="10"/>
      <c r="C152" s="10"/>
      <c r="D152" s="10"/>
      <c r="E152" s="8"/>
      <c r="F152" s="8"/>
      <c r="G152" s="8"/>
      <c r="H152" s="1"/>
      <c r="I152" s="1"/>
      <c r="J152" s="1"/>
    </row>
    <row r="153" spans="1:10" ht="14.25" customHeight="1" x14ac:dyDescent="0.3">
      <c r="A153" s="10"/>
      <c r="B153" s="10"/>
      <c r="C153" s="10"/>
      <c r="D153" s="10"/>
      <c r="E153" s="8"/>
      <c r="F153" s="8"/>
      <c r="G153" s="8"/>
      <c r="H153" s="1"/>
      <c r="I153" s="1"/>
      <c r="J153" s="1"/>
    </row>
    <row r="154" spans="1:10" ht="14.25" customHeight="1" x14ac:dyDescent="0.3">
      <c r="A154" s="10"/>
      <c r="B154" s="10"/>
      <c r="C154" s="10"/>
      <c r="D154" s="10"/>
      <c r="E154" s="8"/>
      <c r="F154" s="8"/>
      <c r="G154" s="8"/>
      <c r="H154" s="1"/>
      <c r="I154" s="1"/>
      <c r="J154" s="1"/>
    </row>
    <row r="155" spans="1:10" ht="14.25" customHeight="1" x14ac:dyDescent="0.3">
      <c r="A155" s="10"/>
      <c r="B155" s="10"/>
      <c r="C155" s="10"/>
      <c r="D155" s="10"/>
      <c r="E155" s="8"/>
      <c r="F155" s="8"/>
      <c r="G155" s="8"/>
      <c r="H155" s="1"/>
      <c r="I155" s="1"/>
      <c r="J155" s="1"/>
    </row>
    <row r="156" spans="1:10" ht="14.25" customHeight="1" x14ac:dyDescent="0.3">
      <c r="A156" s="10"/>
      <c r="B156" s="10"/>
      <c r="C156" s="10"/>
      <c r="D156" s="10"/>
      <c r="E156" s="8"/>
      <c r="F156" s="8"/>
      <c r="G156" s="8"/>
      <c r="H156" s="1"/>
      <c r="I156" s="1"/>
      <c r="J156" s="1"/>
    </row>
    <row r="157" spans="1:10" ht="14.25" customHeight="1" x14ac:dyDescent="0.3">
      <c r="A157" s="10"/>
      <c r="B157" s="10"/>
      <c r="C157" s="10"/>
      <c r="D157" s="10"/>
      <c r="E157" s="8"/>
      <c r="F157" s="8"/>
      <c r="G157" s="8"/>
      <c r="H157" s="1"/>
      <c r="I157" s="1"/>
      <c r="J157" s="1"/>
    </row>
    <row r="158" spans="1:10" ht="14.25" customHeight="1" x14ac:dyDescent="0.3">
      <c r="A158" s="10"/>
      <c r="B158" s="10"/>
      <c r="C158" s="10"/>
      <c r="D158" s="10"/>
      <c r="E158" s="8"/>
      <c r="F158" s="8"/>
      <c r="G158" s="8"/>
      <c r="H158" s="1"/>
      <c r="I158" s="1"/>
      <c r="J158" s="1"/>
    </row>
    <row r="159" spans="1:10" ht="14.25" customHeight="1" x14ac:dyDescent="0.3">
      <c r="A159" s="10"/>
      <c r="B159" s="10"/>
      <c r="C159" s="10"/>
      <c r="D159" s="10"/>
      <c r="E159" s="8"/>
      <c r="F159" s="8"/>
      <c r="G159" s="8"/>
      <c r="H159" s="1"/>
      <c r="I159" s="1"/>
      <c r="J159" s="1"/>
    </row>
    <row r="160" spans="1:10" ht="14.25" customHeight="1" x14ac:dyDescent="0.3">
      <c r="A160" s="10"/>
      <c r="B160" s="10"/>
      <c r="C160" s="10"/>
      <c r="D160" s="10"/>
      <c r="E160" s="8"/>
      <c r="F160" s="8"/>
      <c r="G160" s="8"/>
      <c r="H160" s="1"/>
      <c r="I160" s="1"/>
      <c r="J160" s="1"/>
    </row>
    <row r="161" spans="1:10" ht="14.25" customHeight="1" x14ac:dyDescent="0.3">
      <c r="A161" s="10"/>
      <c r="B161" s="10"/>
      <c r="C161" s="10"/>
      <c r="D161" s="10"/>
      <c r="E161" s="8"/>
      <c r="F161" s="8"/>
      <c r="G161" s="8"/>
      <c r="H161" s="1"/>
      <c r="I161" s="1"/>
      <c r="J161" s="1"/>
    </row>
    <row r="162" spans="1:10" ht="14.25" customHeight="1" x14ac:dyDescent="0.3">
      <c r="A162" s="10"/>
      <c r="B162" s="10"/>
      <c r="C162" s="10"/>
      <c r="D162" s="10"/>
      <c r="E162" s="8"/>
      <c r="F162" s="8"/>
      <c r="G162" s="8"/>
      <c r="H162" s="1"/>
      <c r="I162" s="1"/>
      <c r="J162" s="1"/>
    </row>
    <row r="163" spans="1:10" ht="14.25" customHeight="1" x14ac:dyDescent="0.3">
      <c r="A163" s="10"/>
      <c r="B163" s="10"/>
      <c r="C163" s="10"/>
      <c r="D163" s="10"/>
      <c r="E163" s="8"/>
      <c r="F163" s="8"/>
      <c r="G163" s="8"/>
      <c r="H163" s="1"/>
      <c r="I163" s="1"/>
      <c r="J163" s="1"/>
    </row>
    <row r="164" spans="1:10" ht="14.25" customHeight="1" x14ac:dyDescent="0.3">
      <c r="A164" s="10"/>
      <c r="B164" s="10"/>
      <c r="C164" s="10"/>
      <c r="D164" s="10"/>
      <c r="E164" s="8"/>
      <c r="F164" s="8"/>
      <c r="G164" s="8"/>
      <c r="H164" s="1"/>
      <c r="I164" s="1"/>
      <c r="J164" s="1"/>
    </row>
    <row r="165" spans="1:10" ht="14.25" customHeight="1" x14ac:dyDescent="0.3">
      <c r="A165" s="10"/>
      <c r="B165" s="10"/>
      <c r="C165" s="10"/>
      <c r="D165" s="10"/>
      <c r="E165" s="8"/>
      <c r="F165" s="8"/>
      <c r="G165" s="8"/>
      <c r="H165" s="1"/>
      <c r="I165" s="1"/>
      <c r="J165" s="1"/>
    </row>
    <row r="166" spans="1:10" ht="14.25" customHeight="1" x14ac:dyDescent="0.3">
      <c r="A166" s="10"/>
      <c r="B166" s="10"/>
      <c r="C166" s="10"/>
      <c r="D166" s="10"/>
      <c r="E166" s="8"/>
      <c r="F166" s="8"/>
      <c r="G166" s="8"/>
      <c r="H166" s="1"/>
      <c r="I166" s="1"/>
      <c r="J166" s="1"/>
    </row>
    <row r="167" spans="1:10" ht="14.25" customHeight="1" x14ac:dyDescent="0.3">
      <c r="A167" s="10"/>
      <c r="B167" s="10"/>
      <c r="C167" s="10"/>
      <c r="D167" s="10"/>
      <c r="E167" s="8"/>
      <c r="F167" s="8"/>
      <c r="G167" s="8"/>
      <c r="H167" s="1"/>
      <c r="I167" s="1"/>
      <c r="J167" s="1"/>
    </row>
    <row r="168" spans="1:10" ht="14.25" customHeight="1" x14ac:dyDescent="0.3">
      <c r="A168" s="10"/>
      <c r="B168" s="10"/>
      <c r="C168" s="10"/>
      <c r="D168" s="10"/>
      <c r="E168" s="8"/>
      <c r="F168" s="8"/>
      <c r="G168" s="8"/>
      <c r="H168" s="1"/>
      <c r="I168" s="1"/>
      <c r="J168" s="1"/>
    </row>
    <row r="169" spans="1:10" ht="14.25" customHeight="1" x14ac:dyDescent="0.3">
      <c r="A169" s="10"/>
      <c r="B169" s="10"/>
      <c r="C169" s="10"/>
      <c r="D169" s="10"/>
      <c r="E169" s="8"/>
      <c r="F169" s="8"/>
      <c r="G169" s="8"/>
      <c r="H169" s="1"/>
      <c r="I169" s="1"/>
      <c r="J169" s="1"/>
    </row>
    <row r="170" spans="1:10" ht="14.25" customHeight="1" x14ac:dyDescent="0.3">
      <c r="A170" s="10"/>
      <c r="B170" s="10"/>
      <c r="C170" s="10"/>
      <c r="D170" s="10"/>
      <c r="E170" s="8"/>
      <c r="F170" s="8"/>
      <c r="G170" s="8"/>
      <c r="H170" s="1"/>
      <c r="I170" s="1"/>
      <c r="J170" s="1"/>
    </row>
    <row r="171" spans="1:10" ht="14.25" customHeight="1" x14ac:dyDescent="0.3">
      <c r="A171" s="10"/>
      <c r="B171" s="10"/>
      <c r="C171" s="10"/>
      <c r="D171" s="10"/>
      <c r="E171" s="8"/>
      <c r="F171" s="8"/>
      <c r="G171" s="8"/>
      <c r="H171" s="1"/>
      <c r="I171" s="1"/>
      <c r="J171" s="1"/>
    </row>
    <row r="172" spans="1:10" ht="14.25" customHeight="1" x14ac:dyDescent="0.3">
      <c r="A172" s="10"/>
      <c r="B172" s="10"/>
      <c r="C172" s="10"/>
      <c r="D172" s="10"/>
      <c r="E172" s="8"/>
      <c r="F172" s="8"/>
      <c r="G172" s="8"/>
      <c r="H172" s="1"/>
      <c r="I172" s="1"/>
      <c r="J172" s="1"/>
    </row>
    <row r="173" spans="1:10" ht="14.25" customHeight="1" x14ac:dyDescent="0.3">
      <c r="A173" s="10"/>
      <c r="B173" s="10"/>
      <c r="C173" s="10"/>
      <c r="D173" s="10"/>
      <c r="E173" s="8"/>
      <c r="F173" s="8"/>
      <c r="G173" s="8"/>
      <c r="H173" s="1"/>
      <c r="I173" s="1"/>
      <c r="J173" s="1"/>
    </row>
    <row r="174" spans="1:10" ht="14.25" customHeight="1" x14ac:dyDescent="0.3">
      <c r="A174" s="10"/>
      <c r="B174" s="10"/>
      <c r="C174" s="10"/>
      <c r="D174" s="10"/>
      <c r="E174" s="8"/>
      <c r="F174" s="8"/>
      <c r="G174" s="8"/>
      <c r="H174" s="1"/>
      <c r="I174" s="1"/>
      <c r="J174" s="1"/>
    </row>
    <row r="175" spans="1:10" ht="14.25" customHeight="1" x14ac:dyDescent="0.3">
      <c r="A175" s="10"/>
      <c r="B175" s="10"/>
      <c r="C175" s="10"/>
      <c r="D175" s="10"/>
      <c r="E175" s="8"/>
      <c r="F175" s="8"/>
      <c r="G175" s="8"/>
      <c r="H175" s="1"/>
      <c r="I175" s="1"/>
      <c r="J175" s="1"/>
    </row>
    <row r="176" spans="1:10" ht="14.25" customHeight="1" x14ac:dyDescent="0.3">
      <c r="A176" s="10"/>
      <c r="B176" s="10"/>
      <c r="C176" s="10"/>
      <c r="D176" s="10"/>
      <c r="E176" s="8"/>
      <c r="F176" s="8"/>
      <c r="G176" s="8"/>
      <c r="H176" s="1"/>
      <c r="I176" s="1"/>
      <c r="J176" s="1"/>
    </row>
    <row r="177" spans="1:10" ht="14.25" customHeight="1" x14ac:dyDescent="0.3">
      <c r="A177" s="10"/>
      <c r="B177" s="10"/>
      <c r="C177" s="10"/>
      <c r="D177" s="10"/>
      <c r="E177" s="8"/>
      <c r="F177" s="8"/>
      <c r="G177" s="8"/>
      <c r="H177" s="1"/>
      <c r="I177" s="1"/>
      <c r="J177" s="1"/>
    </row>
    <row r="178" spans="1:10" ht="14.25" customHeight="1" x14ac:dyDescent="0.3">
      <c r="A178" s="10"/>
      <c r="B178" s="10"/>
      <c r="C178" s="10"/>
      <c r="D178" s="10"/>
      <c r="E178" s="8"/>
      <c r="F178" s="8"/>
      <c r="G178" s="8"/>
      <c r="H178" s="1"/>
      <c r="I178" s="1"/>
      <c r="J178" s="1"/>
    </row>
    <row r="179" spans="1:10" ht="14.25" customHeight="1" x14ac:dyDescent="0.3">
      <c r="A179" s="10"/>
      <c r="B179" s="10"/>
      <c r="C179" s="10"/>
      <c r="D179" s="10"/>
      <c r="E179" s="8"/>
      <c r="F179" s="8"/>
      <c r="G179" s="8"/>
      <c r="H179" s="1"/>
      <c r="I179" s="1"/>
      <c r="J179" s="1"/>
    </row>
    <row r="180" spans="1:10" ht="14.25" customHeight="1" x14ac:dyDescent="0.3">
      <c r="A180" s="10"/>
      <c r="B180" s="10"/>
      <c r="C180" s="10"/>
      <c r="D180" s="10"/>
      <c r="E180" s="8"/>
      <c r="F180" s="8"/>
      <c r="G180" s="8"/>
      <c r="H180" s="1"/>
      <c r="I180" s="1"/>
      <c r="J180" s="1"/>
    </row>
    <row r="181" spans="1:10" ht="14.25" customHeight="1" x14ac:dyDescent="0.3">
      <c r="A181" s="10"/>
      <c r="B181" s="10"/>
      <c r="C181" s="10"/>
      <c r="D181" s="10"/>
      <c r="E181" s="8"/>
      <c r="F181" s="8"/>
      <c r="G181" s="8"/>
      <c r="H181" s="1"/>
      <c r="I181" s="1"/>
      <c r="J181" s="1"/>
    </row>
    <row r="182" spans="1:10" ht="14.25" customHeight="1" x14ac:dyDescent="0.3">
      <c r="A182" s="10"/>
      <c r="B182" s="10"/>
      <c r="C182" s="10"/>
      <c r="D182" s="10"/>
      <c r="E182" s="8"/>
      <c r="F182" s="8"/>
      <c r="G182" s="8"/>
      <c r="H182" s="1"/>
      <c r="I182" s="1"/>
      <c r="J182" s="1"/>
    </row>
    <row r="183" spans="1:10" ht="14.25" customHeight="1" x14ac:dyDescent="0.3">
      <c r="A183" s="10"/>
      <c r="B183" s="10"/>
      <c r="C183" s="10"/>
      <c r="D183" s="10"/>
      <c r="E183" s="8"/>
      <c r="F183" s="8"/>
      <c r="G183" s="8"/>
      <c r="H183" s="1"/>
      <c r="I183" s="1"/>
      <c r="J183" s="1"/>
    </row>
    <row r="184" spans="1:10" ht="14.25" customHeight="1" x14ac:dyDescent="0.3">
      <c r="A184" s="10"/>
      <c r="B184" s="10"/>
      <c r="C184" s="10"/>
      <c r="D184" s="10"/>
      <c r="E184" s="8"/>
      <c r="F184" s="8"/>
      <c r="G184" s="8"/>
      <c r="H184" s="1"/>
      <c r="I184" s="1"/>
      <c r="J184" s="1"/>
    </row>
    <row r="185" spans="1:10" ht="14.25" customHeight="1" x14ac:dyDescent="0.3">
      <c r="A185" s="10"/>
      <c r="B185" s="10"/>
      <c r="C185" s="10"/>
      <c r="D185" s="10"/>
      <c r="E185" s="8"/>
      <c r="F185" s="8"/>
      <c r="G185" s="8"/>
      <c r="H185" s="1"/>
      <c r="I185" s="1"/>
      <c r="J185" s="1"/>
    </row>
    <row r="186" spans="1:10" ht="14.25" customHeight="1" x14ac:dyDescent="0.3">
      <c r="A186" s="10"/>
      <c r="B186" s="10"/>
      <c r="C186" s="10"/>
      <c r="D186" s="10"/>
      <c r="E186" s="8"/>
      <c r="F186" s="8"/>
      <c r="G186" s="8"/>
      <c r="H186" s="1"/>
      <c r="I186" s="1"/>
      <c r="J186" s="1"/>
    </row>
    <row r="187" spans="1:10" ht="14.25" customHeight="1" x14ac:dyDescent="0.3">
      <c r="A187" s="10"/>
      <c r="B187" s="10"/>
      <c r="C187" s="10"/>
      <c r="D187" s="10"/>
      <c r="E187" s="8"/>
      <c r="F187" s="8"/>
      <c r="G187" s="8"/>
      <c r="H187" s="1"/>
      <c r="I187" s="1"/>
      <c r="J187" s="1"/>
    </row>
    <row r="188" spans="1:10" ht="14.25" customHeight="1" x14ac:dyDescent="0.3">
      <c r="A188" s="10"/>
      <c r="B188" s="10"/>
      <c r="C188" s="10"/>
      <c r="D188" s="10"/>
      <c r="E188" s="8"/>
      <c r="F188" s="8"/>
      <c r="G188" s="8"/>
      <c r="H188" s="1"/>
      <c r="I188" s="1"/>
      <c r="J188" s="1"/>
    </row>
    <row r="189" spans="1:10" ht="14.25" customHeight="1" x14ac:dyDescent="0.3">
      <c r="A189" s="10"/>
      <c r="B189" s="10"/>
      <c r="C189" s="10"/>
      <c r="D189" s="10"/>
      <c r="E189" s="8"/>
      <c r="F189" s="8"/>
      <c r="G189" s="8"/>
      <c r="H189" s="1"/>
      <c r="I189" s="1"/>
      <c r="J189" s="1"/>
    </row>
    <row r="190" spans="1:10" ht="14.25" customHeight="1" x14ac:dyDescent="0.3">
      <c r="A190" s="10"/>
      <c r="B190" s="10"/>
      <c r="C190" s="10"/>
      <c r="D190" s="10"/>
      <c r="E190" s="8"/>
      <c r="F190" s="8"/>
      <c r="G190" s="8"/>
      <c r="H190" s="1"/>
      <c r="I190" s="1"/>
      <c r="J190" s="1"/>
    </row>
    <row r="191" spans="1:10" ht="14.25" customHeight="1" x14ac:dyDescent="0.3">
      <c r="A191" s="10"/>
      <c r="B191" s="10"/>
      <c r="C191" s="10"/>
      <c r="D191" s="10"/>
      <c r="E191" s="8"/>
      <c r="F191" s="8"/>
      <c r="G191" s="8"/>
      <c r="H191" s="1"/>
      <c r="I191" s="1"/>
      <c r="J191" s="1"/>
    </row>
    <row r="192" spans="1:10" ht="14.25" customHeight="1" x14ac:dyDescent="0.3">
      <c r="A192" s="10"/>
      <c r="B192" s="10"/>
      <c r="C192" s="10"/>
      <c r="D192" s="10"/>
      <c r="E192" s="8"/>
      <c r="F192" s="8"/>
      <c r="G192" s="8"/>
      <c r="H192" s="1"/>
      <c r="I192" s="1"/>
      <c r="J192" s="1"/>
    </row>
    <row r="193" spans="1:10" ht="14.25" customHeight="1" x14ac:dyDescent="0.3">
      <c r="A193" s="10"/>
      <c r="B193" s="10"/>
      <c r="C193" s="10"/>
      <c r="D193" s="10"/>
      <c r="E193" s="8"/>
      <c r="F193" s="8"/>
      <c r="G193" s="8"/>
      <c r="H193" s="1"/>
      <c r="I193" s="1"/>
      <c r="J193" s="1"/>
    </row>
    <row r="194" spans="1:10" ht="14.25" customHeight="1" x14ac:dyDescent="0.3">
      <c r="A194" s="10"/>
      <c r="B194" s="10"/>
      <c r="C194" s="10"/>
      <c r="D194" s="10"/>
      <c r="E194" s="8"/>
      <c r="F194" s="8"/>
      <c r="G194" s="8"/>
      <c r="H194" s="1"/>
      <c r="I194" s="1"/>
      <c r="J194" s="1"/>
    </row>
    <row r="195" spans="1:10" ht="14.25" customHeight="1" x14ac:dyDescent="0.3">
      <c r="A195" s="10"/>
      <c r="B195" s="10"/>
      <c r="C195" s="10"/>
      <c r="D195" s="10"/>
      <c r="E195" s="8"/>
      <c r="F195" s="8"/>
      <c r="G195" s="8"/>
      <c r="H195" s="1"/>
      <c r="I195" s="1"/>
      <c r="J195" s="1"/>
    </row>
    <row r="196" spans="1:10" ht="14.25" customHeight="1" x14ac:dyDescent="0.3">
      <c r="A196" s="10"/>
      <c r="B196" s="10"/>
      <c r="C196" s="10"/>
      <c r="D196" s="10"/>
      <c r="E196" s="8"/>
      <c r="F196" s="8"/>
      <c r="G196" s="8"/>
      <c r="H196" s="1"/>
      <c r="I196" s="1"/>
      <c r="J196" s="1"/>
    </row>
    <row r="197" spans="1:10" ht="14.25" customHeight="1" x14ac:dyDescent="0.3">
      <c r="A197" s="10"/>
      <c r="B197" s="10"/>
      <c r="C197" s="10"/>
      <c r="D197" s="10"/>
      <c r="E197" s="8"/>
      <c r="F197" s="8"/>
      <c r="G197" s="8"/>
      <c r="H197" s="1"/>
      <c r="I197" s="1"/>
      <c r="J197" s="1"/>
    </row>
    <row r="198" spans="1:10" ht="14.25" customHeight="1" x14ac:dyDescent="0.3">
      <c r="A198" s="10"/>
      <c r="B198" s="10"/>
      <c r="C198" s="10"/>
      <c r="D198" s="10"/>
      <c r="E198" s="8"/>
      <c r="F198" s="8"/>
      <c r="G198" s="8"/>
      <c r="H198" s="1"/>
      <c r="I198" s="1"/>
      <c r="J198" s="1"/>
    </row>
    <row r="199" spans="1:10" ht="14.25" customHeight="1" x14ac:dyDescent="0.3">
      <c r="A199" s="10"/>
      <c r="B199" s="10"/>
      <c r="C199" s="10"/>
      <c r="D199" s="10"/>
      <c r="E199" s="8"/>
      <c r="F199" s="8"/>
      <c r="G199" s="8"/>
      <c r="H199" s="1"/>
      <c r="I199" s="1"/>
      <c r="J199" s="1"/>
    </row>
    <row r="200" spans="1:10" ht="14.25" customHeight="1" x14ac:dyDescent="0.3">
      <c r="A200" s="10"/>
      <c r="B200" s="10"/>
      <c r="C200" s="10"/>
      <c r="D200" s="10"/>
      <c r="E200" s="8"/>
      <c r="F200" s="8"/>
      <c r="G200" s="8"/>
      <c r="H200" s="1"/>
      <c r="I200" s="1"/>
      <c r="J200" s="1"/>
    </row>
    <row r="201" spans="1:10" ht="14.25" customHeight="1" x14ac:dyDescent="0.3">
      <c r="A201" s="10"/>
      <c r="B201" s="10"/>
      <c r="C201" s="10"/>
      <c r="D201" s="10"/>
      <c r="E201" s="8"/>
      <c r="F201" s="8"/>
      <c r="G201" s="8"/>
      <c r="H201" s="1"/>
      <c r="I201" s="1"/>
      <c r="J201" s="1"/>
    </row>
    <row r="202" spans="1:10" ht="14.25" customHeight="1" x14ac:dyDescent="0.3">
      <c r="A202" s="10"/>
      <c r="B202" s="10"/>
      <c r="C202" s="10"/>
      <c r="D202" s="10"/>
      <c r="E202" s="8"/>
      <c r="F202" s="8"/>
      <c r="G202" s="8"/>
      <c r="H202" s="1"/>
      <c r="I202" s="1"/>
      <c r="J202" s="1"/>
    </row>
    <row r="203" spans="1:10" ht="14.25" customHeight="1" x14ac:dyDescent="0.3">
      <c r="A203" s="10"/>
      <c r="B203" s="10"/>
      <c r="C203" s="10"/>
      <c r="D203" s="10"/>
      <c r="E203" s="8"/>
      <c r="F203" s="8"/>
      <c r="G203" s="8"/>
      <c r="H203" s="1"/>
      <c r="I203" s="1"/>
      <c r="J203" s="1"/>
    </row>
    <row r="204" spans="1:10" ht="14.25" customHeight="1" x14ac:dyDescent="0.3">
      <c r="A204" s="10"/>
      <c r="B204" s="10"/>
      <c r="C204" s="10"/>
      <c r="D204" s="10"/>
      <c r="E204" s="8"/>
      <c r="F204" s="8"/>
      <c r="G204" s="8"/>
      <c r="H204" s="1"/>
      <c r="I204" s="1"/>
      <c r="J204" s="1"/>
    </row>
    <row r="205" spans="1:10" ht="14.25" customHeight="1" x14ac:dyDescent="0.3">
      <c r="A205" s="10"/>
      <c r="B205" s="10"/>
      <c r="C205" s="10"/>
      <c r="D205" s="10"/>
      <c r="E205" s="8"/>
      <c r="F205" s="8"/>
      <c r="G205" s="8"/>
      <c r="H205" s="1"/>
      <c r="I205" s="1"/>
      <c r="J205" s="1"/>
    </row>
    <row r="206" spans="1:10" ht="14.25" customHeight="1" x14ac:dyDescent="0.3">
      <c r="A206" s="10"/>
      <c r="B206" s="10"/>
      <c r="C206" s="10"/>
      <c r="D206" s="10"/>
      <c r="E206" s="8"/>
      <c r="F206" s="8"/>
      <c r="G206" s="8"/>
      <c r="H206" s="1"/>
      <c r="I206" s="1"/>
      <c r="J206" s="1"/>
    </row>
    <row r="207" spans="1:10" ht="14.25" customHeight="1" x14ac:dyDescent="0.3">
      <c r="A207" s="10"/>
      <c r="B207" s="10"/>
      <c r="C207" s="10"/>
      <c r="D207" s="10"/>
      <c r="E207" s="8"/>
      <c r="F207" s="8"/>
      <c r="G207" s="8"/>
      <c r="H207" s="1"/>
      <c r="I207" s="1"/>
      <c r="J207" s="1"/>
    </row>
    <row r="208" spans="1:10" ht="14.25" customHeight="1" x14ac:dyDescent="0.3">
      <c r="A208" s="10"/>
      <c r="B208" s="10"/>
      <c r="C208" s="10"/>
      <c r="D208" s="10"/>
      <c r="E208" s="8"/>
      <c r="F208" s="8"/>
      <c r="G208" s="8"/>
      <c r="H208" s="1"/>
      <c r="I208" s="1"/>
      <c r="J208" s="1"/>
    </row>
    <row r="209" spans="1:10" ht="14.25" customHeight="1" x14ac:dyDescent="0.3">
      <c r="A209" s="10"/>
      <c r="B209" s="10"/>
      <c r="C209" s="10"/>
      <c r="D209" s="10"/>
      <c r="E209" s="8"/>
      <c r="F209" s="8"/>
      <c r="G209" s="8"/>
      <c r="H209" s="1"/>
      <c r="I209" s="1"/>
      <c r="J209" s="1"/>
    </row>
    <row r="210" spans="1:10" ht="14.25" customHeight="1" x14ac:dyDescent="0.3">
      <c r="A210" s="10"/>
      <c r="B210" s="10"/>
      <c r="C210" s="10"/>
      <c r="D210" s="10"/>
      <c r="E210" s="8"/>
      <c r="F210" s="8"/>
      <c r="G210" s="8"/>
      <c r="H210" s="1"/>
      <c r="I210" s="1"/>
      <c r="J210" s="1"/>
    </row>
    <row r="211" spans="1:10" ht="14.25" customHeight="1" x14ac:dyDescent="0.3">
      <c r="A211" s="10"/>
      <c r="B211" s="10"/>
      <c r="C211" s="10"/>
      <c r="D211" s="10"/>
      <c r="E211" s="8"/>
      <c r="F211" s="8"/>
      <c r="G211" s="8"/>
      <c r="H211" s="1"/>
      <c r="I211" s="1"/>
      <c r="J211" s="1"/>
    </row>
    <row r="212" spans="1:10" ht="14.25" customHeight="1" x14ac:dyDescent="0.3">
      <c r="A212" s="10"/>
      <c r="B212" s="10"/>
      <c r="C212" s="10"/>
      <c r="D212" s="10"/>
      <c r="E212" s="8"/>
      <c r="F212" s="8"/>
      <c r="G212" s="8"/>
      <c r="H212" s="1"/>
      <c r="I212" s="1"/>
      <c r="J212" s="1"/>
    </row>
    <row r="213" spans="1:10" ht="14.25" customHeight="1" x14ac:dyDescent="0.3">
      <c r="A213" s="10"/>
      <c r="B213" s="10"/>
      <c r="C213" s="10"/>
      <c r="D213" s="10"/>
      <c r="E213" s="8"/>
      <c r="F213" s="8"/>
      <c r="G213" s="8"/>
      <c r="H213" s="1"/>
      <c r="I213" s="1"/>
      <c r="J213" s="1"/>
    </row>
    <row r="214" spans="1:10" ht="14.25" customHeight="1" x14ac:dyDescent="0.3">
      <c r="A214" s="10"/>
      <c r="B214" s="10"/>
      <c r="C214" s="10"/>
      <c r="D214" s="10"/>
      <c r="E214" s="8"/>
      <c r="F214" s="8"/>
      <c r="G214" s="8"/>
      <c r="H214" s="1"/>
      <c r="I214" s="1"/>
      <c r="J214" s="1"/>
    </row>
    <row r="215" spans="1:10" ht="14.25" customHeight="1" x14ac:dyDescent="0.3">
      <c r="A215" s="10"/>
      <c r="B215" s="10"/>
      <c r="C215" s="10"/>
      <c r="D215" s="10"/>
      <c r="E215" s="8"/>
      <c r="F215" s="8"/>
      <c r="G215" s="8"/>
      <c r="H215" s="1"/>
      <c r="I215" s="1"/>
      <c r="J215" s="1"/>
    </row>
    <row r="216" spans="1:10" ht="14.25" customHeight="1" x14ac:dyDescent="0.3">
      <c r="A216" s="10"/>
      <c r="B216" s="10"/>
      <c r="C216" s="10"/>
      <c r="D216" s="10"/>
      <c r="E216" s="8"/>
      <c r="F216" s="8"/>
      <c r="G216" s="8"/>
      <c r="H216" s="1"/>
      <c r="I216" s="1"/>
      <c r="J216" s="1"/>
    </row>
    <row r="217" spans="1:10" ht="14.25" customHeight="1" x14ac:dyDescent="0.3">
      <c r="A217" s="10"/>
      <c r="B217" s="10"/>
      <c r="C217" s="10"/>
      <c r="D217" s="10"/>
      <c r="E217" s="8"/>
      <c r="F217" s="8"/>
      <c r="G217" s="8"/>
      <c r="H217" s="1"/>
      <c r="I217" s="1"/>
      <c r="J217" s="1"/>
    </row>
    <row r="218" spans="1:10" ht="14.25" customHeight="1" x14ac:dyDescent="0.3">
      <c r="A218" s="10"/>
      <c r="B218" s="10"/>
      <c r="C218" s="10"/>
      <c r="D218" s="10"/>
      <c r="E218" s="8"/>
      <c r="F218" s="8"/>
      <c r="G218" s="8"/>
      <c r="H218" s="1"/>
      <c r="I218" s="1"/>
      <c r="J218" s="1"/>
    </row>
    <row r="219" spans="1:10" ht="14.25" customHeight="1" x14ac:dyDescent="0.3">
      <c r="A219" s="10"/>
      <c r="B219" s="10"/>
      <c r="C219" s="10"/>
      <c r="D219" s="10"/>
      <c r="E219" s="8"/>
      <c r="F219" s="8"/>
      <c r="G219" s="8"/>
      <c r="H219" s="1"/>
      <c r="I219" s="1"/>
      <c r="J219" s="1"/>
    </row>
    <row r="220" spans="1:10" ht="14.25" customHeight="1" x14ac:dyDescent="0.3">
      <c r="A220" s="10"/>
      <c r="B220" s="10"/>
      <c r="C220" s="10"/>
      <c r="D220" s="10"/>
      <c r="E220" s="8"/>
      <c r="F220" s="8"/>
      <c r="G220" s="8"/>
      <c r="H220" s="1"/>
      <c r="I220" s="1"/>
      <c r="J220" s="1"/>
    </row>
    <row r="221" spans="1:10" ht="14.25" customHeight="1" x14ac:dyDescent="0.3">
      <c r="A221" s="10"/>
      <c r="B221" s="10"/>
      <c r="C221" s="10"/>
      <c r="D221" s="10"/>
      <c r="E221" s="8"/>
      <c r="F221" s="8"/>
      <c r="G221" s="8"/>
      <c r="H221" s="1"/>
      <c r="I221" s="1"/>
      <c r="J221" s="1"/>
    </row>
    <row r="222" spans="1:10" ht="14.25" customHeight="1" x14ac:dyDescent="0.3">
      <c r="A222" s="10"/>
      <c r="B222" s="10"/>
      <c r="C222" s="10"/>
      <c r="D222" s="10"/>
      <c r="E222" s="8"/>
      <c r="F222" s="8"/>
      <c r="G222" s="8"/>
      <c r="H222" s="1"/>
      <c r="I222" s="1"/>
      <c r="J222" s="1"/>
    </row>
    <row r="223" spans="1:10" ht="14.25" customHeight="1" x14ac:dyDescent="0.3">
      <c r="A223" s="10"/>
      <c r="B223" s="10"/>
      <c r="C223" s="10"/>
      <c r="D223" s="10"/>
      <c r="E223" s="8"/>
      <c r="F223" s="8"/>
      <c r="G223" s="8"/>
      <c r="H223" s="1"/>
      <c r="I223" s="1"/>
      <c r="J223" s="1"/>
    </row>
    <row r="224" spans="1:10" ht="14.25" customHeight="1" x14ac:dyDescent="0.3">
      <c r="A224" s="10"/>
      <c r="B224" s="10"/>
      <c r="C224" s="10"/>
      <c r="D224" s="10"/>
      <c r="E224" s="8"/>
      <c r="F224" s="8"/>
      <c r="G224" s="8"/>
      <c r="H224" s="1"/>
      <c r="I224" s="1"/>
      <c r="J224" s="1"/>
    </row>
    <row r="225" spans="1:10" ht="14.25" customHeight="1" x14ac:dyDescent="0.3">
      <c r="A225" s="10"/>
      <c r="B225" s="10"/>
      <c r="C225" s="10"/>
      <c r="D225" s="10"/>
      <c r="E225" s="8"/>
      <c r="F225" s="8"/>
      <c r="G225" s="8"/>
      <c r="H225" s="1"/>
      <c r="I225" s="1"/>
      <c r="J225" s="1"/>
    </row>
    <row r="226" spans="1:10" ht="14.25" customHeight="1" x14ac:dyDescent="0.3">
      <c r="A226" s="10"/>
      <c r="B226" s="10"/>
      <c r="C226" s="10"/>
      <c r="D226" s="10"/>
      <c r="E226" s="8"/>
      <c r="F226" s="8"/>
      <c r="G226" s="8"/>
      <c r="H226" s="1"/>
      <c r="I226" s="1"/>
      <c r="J226" s="1"/>
    </row>
    <row r="227" spans="1:10" ht="14.25" customHeight="1" x14ac:dyDescent="0.3">
      <c r="A227" s="10"/>
      <c r="B227" s="10"/>
      <c r="C227" s="10"/>
      <c r="D227" s="10"/>
      <c r="E227" s="8"/>
      <c r="F227" s="8"/>
      <c r="G227" s="8"/>
      <c r="H227" s="1"/>
      <c r="I227" s="1"/>
      <c r="J227" s="1"/>
    </row>
    <row r="228" spans="1:10" ht="14.25" customHeight="1" x14ac:dyDescent="0.3">
      <c r="A228" s="10"/>
      <c r="B228" s="10"/>
      <c r="C228" s="10"/>
      <c r="D228" s="10"/>
      <c r="E228" s="8"/>
      <c r="F228" s="8"/>
      <c r="G228" s="8"/>
      <c r="H228" s="1"/>
      <c r="I228" s="1"/>
      <c r="J228" s="1"/>
    </row>
    <row r="229" spans="1:10" ht="14.25" customHeight="1" x14ac:dyDescent="0.3">
      <c r="A229" s="10"/>
      <c r="B229" s="10"/>
      <c r="C229" s="10"/>
      <c r="D229" s="10"/>
      <c r="E229" s="8"/>
      <c r="F229" s="8"/>
      <c r="G229" s="8"/>
      <c r="H229" s="1"/>
      <c r="I229" s="1"/>
      <c r="J229" s="1"/>
    </row>
    <row r="230" spans="1:10" ht="14.25" customHeight="1" x14ac:dyDescent="0.3">
      <c r="A230" s="10"/>
      <c r="B230" s="10"/>
      <c r="C230" s="10"/>
      <c r="D230" s="10"/>
      <c r="E230" s="8"/>
      <c r="F230" s="8"/>
      <c r="G230" s="8"/>
      <c r="H230" s="1"/>
      <c r="I230" s="1"/>
      <c r="J230" s="1"/>
    </row>
    <row r="231" spans="1:10" ht="14.25" customHeight="1" x14ac:dyDescent="0.3">
      <c r="A231" s="10"/>
      <c r="B231" s="10"/>
      <c r="C231" s="10"/>
      <c r="D231" s="10"/>
      <c r="E231" s="8"/>
      <c r="F231" s="8"/>
      <c r="G231" s="8"/>
      <c r="H231" s="1"/>
      <c r="I231" s="1"/>
      <c r="J231" s="1"/>
    </row>
    <row r="232" spans="1:10" ht="14.25" customHeight="1" x14ac:dyDescent="0.3">
      <c r="A232" s="10"/>
      <c r="B232" s="10"/>
      <c r="C232" s="10"/>
      <c r="D232" s="10"/>
      <c r="E232" s="8"/>
      <c r="F232" s="8"/>
      <c r="G232" s="8"/>
      <c r="H232" s="1"/>
      <c r="I232" s="1"/>
      <c r="J232" s="1"/>
    </row>
    <row r="233" spans="1:10" ht="14.25" customHeight="1" x14ac:dyDescent="0.3">
      <c r="A233" s="10"/>
      <c r="B233" s="10"/>
      <c r="C233" s="10"/>
      <c r="D233" s="10"/>
      <c r="E233" s="8"/>
      <c r="F233" s="8"/>
      <c r="G233" s="8"/>
      <c r="H233" s="1"/>
      <c r="I233" s="1"/>
      <c r="J233" s="1"/>
    </row>
    <row r="234" spans="1:10" ht="14.25" customHeight="1" x14ac:dyDescent="0.3">
      <c r="A234" s="10"/>
      <c r="B234" s="10"/>
      <c r="C234" s="10"/>
      <c r="D234" s="10"/>
      <c r="E234" s="8"/>
      <c r="F234" s="8"/>
      <c r="G234" s="8"/>
      <c r="H234" s="1"/>
      <c r="I234" s="1"/>
      <c r="J234" s="1"/>
    </row>
    <row r="235" spans="1:10" ht="14.25" customHeight="1" x14ac:dyDescent="0.3">
      <c r="A235" s="10"/>
      <c r="B235" s="10"/>
      <c r="C235" s="10"/>
      <c r="D235" s="10"/>
      <c r="E235" s="8"/>
      <c r="F235" s="8"/>
      <c r="G235" s="8"/>
      <c r="H235" s="1"/>
      <c r="I235" s="1"/>
      <c r="J235" s="1"/>
    </row>
    <row r="236" spans="1:10" ht="14.25" customHeight="1" x14ac:dyDescent="0.3">
      <c r="A236" s="10"/>
      <c r="B236" s="10"/>
      <c r="C236" s="10"/>
      <c r="D236" s="10"/>
      <c r="E236" s="8"/>
      <c r="F236" s="8"/>
      <c r="G236" s="8"/>
      <c r="H236" s="1"/>
      <c r="I236" s="1"/>
      <c r="J236" s="1"/>
    </row>
    <row r="237" spans="1:10" ht="14.25" customHeight="1" x14ac:dyDescent="0.3">
      <c r="A237" s="10"/>
      <c r="B237" s="10"/>
      <c r="C237" s="10"/>
      <c r="D237" s="10"/>
      <c r="E237" s="8"/>
      <c r="F237" s="8"/>
      <c r="G237" s="8"/>
      <c r="H237" s="1"/>
      <c r="I237" s="1"/>
      <c r="J237" s="1"/>
    </row>
    <row r="238" spans="1:10" ht="14.25" customHeight="1" x14ac:dyDescent="0.3">
      <c r="A238" s="10"/>
      <c r="B238" s="10"/>
      <c r="C238" s="10"/>
      <c r="D238" s="10"/>
      <c r="E238" s="8"/>
      <c r="F238" s="8"/>
      <c r="G238" s="8"/>
      <c r="H238" s="1"/>
      <c r="I238" s="1"/>
      <c r="J238" s="1"/>
    </row>
    <row r="239" spans="1:10" ht="14.25" customHeight="1" x14ac:dyDescent="0.3">
      <c r="A239" s="10"/>
      <c r="B239" s="10"/>
      <c r="C239" s="10"/>
      <c r="D239" s="10"/>
      <c r="E239" s="8"/>
      <c r="F239" s="8"/>
      <c r="G239" s="8"/>
      <c r="H239" s="1"/>
      <c r="I239" s="1"/>
      <c r="J239" s="1"/>
    </row>
    <row r="240" spans="1:10" ht="14.25" customHeight="1" x14ac:dyDescent="0.3">
      <c r="A240" s="10"/>
      <c r="B240" s="10"/>
      <c r="C240" s="10"/>
      <c r="D240" s="10"/>
      <c r="E240" s="8"/>
      <c r="F240" s="8"/>
      <c r="G240" s="8"/>
      <c r="H240" s="1"/>
      <c r="I240" s="1"/>
      <c r="J240" s="1"/>
    </row>
    <row r="241" spans="1:10" ht="14.25" customHeight="1" x14ac:dyDescent="0.3">
      <c r="A241" s="10"/>
      <c r="B241" s="10"/>
      <c r="C241" s="10"/>
      <c r="D241" s="10"/>
      <c r="E241" s="8"/>
      <c r="F241" s="8"/>
      <c r="G241" s="8"/>
      <c r="H241" s="1"/>
      <c r="I241" s="1"/>
      <c r="J241" s="1"/>
    </row>
    <row r="242" spans="1:10" ht="14.25" customHeight="1" x14ac:dyDescent="0.3">
      <c r="A242" s="10"/>
      <c r="B242" s="10"/>
      <c r="C242" s="10"/>
      <c r="D242" s="10"/>
      <c r="E242" s="8"/>
      <c r="F242" s="8"/>
      <c r="G242" s="8"/>
      <c r="H242" s="1"/>
      <c r="I242" s="1"/>
      <c r="J242" s="1"/>
    </row>
    <row r="243" spans="1:10" ht="14.25" customHeight="1" x14ac:dyDescent="0.3">
      <c r="A243" s="10"/>
      <c r="B243" s="10"/>
      <c r="C243" s="10"/>
      <c r="D243" s="10"/>
      <c r="E243" s="8"/>
      <c r="F243" s="8"/>
      <c r="G243" s="8"/>
      <c r="H243" s="1"/>
      <c r="I243" s="1"/>
      <c r="J243" s="1"/>
    </row>
    <row r="244" spans="1:10" ht="14.25" customHeight="1" x14ac:dyDescent="0.3">
      <c r="A244" s="10"/>
      <c r="B244" s="10"/>
      <c r="C244" s="10"/>
      <c r="D244" s="10"/>
      <c r="E244" s="8"/>
      <c r="F244" s="8"/>
      <c r="G244" s="8"/>
      <c r="H244" s="1"/>
      <c r="I244" s="1"/>
      <c r="J244" s="1"/>
    </row>
    <row r="245" spans="1:10" ht="14.25" customHeight="1" x14ac:dyDescent="0.3">
      <c r="A245" s="10"/>
      <c r="B245" s="10"/>
      <c r="C245" s="10"/>
      <c r="D245" s="10"/>
      <c r="E245" s="8"/>
      <c r="F245" s="8"/>
      <c r="G245" s="8"/>
      <c r="H245" s="1"/>
      <c r="I245" s="1"/>
      <c r="J245" s="1"/>
    </row>
    <row r="246" spans="1:10" ht="14.25" customHeight="1" x14ac:dyDescent="0.3">
      <c r="A246" s="10"/>
      <c r="B246" s="10"/>
      <c r="C246" s="10"/>
      <c r="D246" s="10"/>
      <c r="E246" s="8"/>
      <c r="F246" s="8"/>
      <c r="G246" s="8"/>
      <c r="H246" s="1"/>
      <c r="I246" s="1"/>
      <c r="J246" s="1"/>
    </row>
    <row r="247" spans="1:10" ht="14.25" customHeight="1" x14ac:dyDescent="0.3">
      <c r="A247" s="10"/>
      <c r="B247" s="10"/>
      <c r="C247" s="10"/>
      <c r="D247" s="10"/>
      <c r="E247" s="8"/>
      <c r="F247" s="8"/>
      <c r="G247" s="8"/>
      <c r="H247" s="1"/>
      <c r="I247" s="1"/>
      <c r="J247" s="1"/>
    </row>
    <row r="248" spans="1:10" ht="14.25" customHeight="1" x14ac:dyDescent="0.3">
      <c r="A248" s="10"/>
      <c r="B248" s="10"/>
      <c r="C248" s="10"/>
      <c r="D248" s="10"/>
      <c r="E248" s="8"/>
      <c r="F248" s="8"/>
      <c r="G248" s="8"/>
      <c r="H248" s="1"/>
      <c r="I248" s="1"/>
      <c r="J248" s="1"/>
    </row>
    <row r="249" spans="1:10" ht="14.25" customHeight="1" x14ac:dyDescent="0.3">
      <c r="A249" s="10"/>
      <c r="B249" s="10"/>
      <c r="C249" s="10"/>
      <c r="D249" s="10"/>
      <c r="E249" s="8"/>
      <c r="F249" s="8"/>
      <c r="G249" s="8"/>
      <c r="H249" s="1"/>
      <c r="I249" s="1"/>
      <c r="J249" s="1"/>
    </row>
    <row r="250" spans="1:10" ht="14.25" customHeight="1" x14ac:dyDescent="0.3">
      <c r="A250" s="10"/>
      <c r="B250" s="10"/>
      <c r="C250" s="10"/>
      <c r="D250" s="10"/>
      <c r="E250" s="8"/>
      <c r="F250" s="8"/>
      <c r="G250" s="8"/>
      <c r="H250" s="1"/>
      <c r="I250" s="1"/>
      <c r="J250" s="1"/>
    </row>
    <row r="251" spans="1:10" ht="14.25" customHeight="1" x14ac:dyDescent="0.3">
      <c r="A251" s="10"/>
      <c r="B251" s="10"/>
      <c r="C251" s="10"/>
      <c r="D251" s="10"/>
      <c r="E251" s="8"/>
      <c r="F251" s="8"/>
      <c r="G251" s="8"/>
      <c r="H251" s="1"/>
      <c r="I251" s="1"/>
      <c r="J251" s="1"/>
    </row>
    <row r="252" spans="1:10" ht="14.25" customHeight="1" x14ac:dyDescent="0.3">
      <c r="A252" s="10"/>
      <c r="B252" s="10"/>
      <c r="C252" s="10"/>
      <c r="D252" s="10"/>
      <c r="E252" s="8"/>
      <c r="F252" s="8"/>
      <c r="G252" s="8"/>
      <c r="H252" s="1"/>
      <c r="I252" s="1"/>
      <c r="J252" s="1"/>
    </row>
    <row r="253" spans="1:10" ht="14.25" customHeight="1" x14ac:dyDescent="0.3">
      <c r="A253" s="10"/>
      <c r="B253" s="10"/>
      <c r="C253" s="10"/>
      <c r="D253" s="10"/>
      <c r="E253" s="8"/>
      <c r="F253" s="8"/>
      <c r="G253" s="8"/>
      <c r="H253" s="1"/>
      <c r="I253" s="1"/>
      <c r="J253" s="1"/>
    </row>
    <row r="254" spans="1:10" ht="14.25" customHeight="1" x14ac:dyDescent="0.3">
      <c r="A254" s="10"/>
      <c r="B254" s="10"/>
      <c r="C254" s="10"/>
      <c r="D254" s="10"/>
      <c r="E254" s="8"/>
      <c r="F254" s="8"/>
      <c r="G254" s="8"/>
      <c r="H254" s="1"/>
      <c r="I254" s="1"/>
      <c r="J254" s="1"/>
    </row>
    <row r="255" spans="1:10" ht="14.25" customHeight="1" x14ac:dyDescent="0.3">
      <c r="A255" s="10"/>
      <c r="B255" s="10"/>
      <c r="C255" s="10"/>
      <c r="D255" s="10"/>
      <c r="E255" s="8"/>
      <c r="F255" s="8"/>
      <c r="G255" s="8"/>
      <c r="H255" s="1"/>
      <c r="I255" s="1"/>
      <c r="J255" s="1"/>
    </row>
    <row r="256" spans="1:10" ht="14.25" customHeight="1" x14ac:dyDescent="0.3">
      <c r="A256" s="10"/>
      <c r="B256" s="10"/>
      <c r="C256" s="10"/>
      <c r="D256" s="10"/>
      <c r="E256" s="8"/>
      <c r="F256" s="8"/>
      <c r="G256" s="8"/>
      <c r="H256" s="1"/>
      <c r="I256" s="1"/>
      <c r="J256" s="1"/>
    </row>
    <row r="257" spans="1:10" ht="14.25" customHeight="1" x14ac:dyDescent="0.3">
      <c r="A257" s="10"/>
      <c r="B257" s="10"/>
      <c r="C257" s="10"/>
      <c r="D257" s="10"/>
      <c r="E257" s="8"/>
      <c r="F257" s="8"/>
      <c r="G257" s="8"/>
      <c r="H257" s="1"/>
      <c r="I257" s="1"/>
      <c r="J257" s="1"/>
    </row>
    <row r="258" spans="1:10" ht="14.25" customHeight="1" x14ac:dyDescent="0.3">
      <c r="A258" s="10"/>
      <c r="B258" s="10"/>
      <c r="C258" s="10"/>
      <c r="D258" s="10"/>
      <c r="E258" s="8"/>
      <c r="F258" s="8"/>
      <c r="G258" s="8"/>
      <c r="H258" s="1"/>
      <c r="I258" s="1"/>
      <c r="J258" s="1"/>
    </row>
    <row r="259" spans="1:10" ht="14.25" customHeight="1" x14ac:dyDescent="0.3">
      <c r="A259" s="10"/>
      <c r="B259" s="10"/>
      <c r="C259" s="10"/>
      <c r="D259" s="10"/>
      <c r="E259" s="8"/>
      <c r="F259" s="8"/>
      <c r="G259" s="8"/>
      <c r="H259" s="1"/>
      <c r="I259" s="1"/>
      <c r="J259" s="1"/>
    </row>
    <row r="260" spans="1:10" ht="14.25" customHeight="1" x14ac:dyDescent="0.3">
      <c r="A260" s="10"/>
      <c r="B260" s="10"/>
      <c r="C260" s="10"/>
      <c r="D260" s="10"/>
      <c r="E260" s="8"/>
      <c r="F260" s="8"/>
      <c r="G260" s="8"/>
      <c r="H260" s="1"/>
      <c r="I260" s="1"/>
      <c r="J260" s="1"/>
    </row>
    <row r="261" spans="1:10" ht="14.25" customHeight="1" x14ac:dyDescent="0.3">
      <c r="A261" s="10"/>
      <c r="B261" s="10"/>
      <c r="C261" s="10"/>
      <c r="D261" s="10"/>
      <c r="E261" s="8"/>
      <c r="F261" s="8"/>
      <c r="G261" s="8"/>
      <c r="H261" s="1"/>
      <c r="I261" s="1"/>
      <c r="J261" s="1"/>
    </row>
    <row r="262" spans="1:10" ht="14.25" customHeight="1" x14ac:dyDescent="0.3">
      <c r="A262" s="10"/>
      <c r="B262" s="10"/>
      <c r="C262" s="10"/>
      <c r="D262" s="10"/>
      <c r="E262" s="8"/>
      <c r="F262" s="8"/>
      <c r="G262" s="8"/>
      <c r="H262" s="1"/>
      <c r="I262" s="1"/>
      <c r="J262" s="1"/>
    </row>
    <row r="263" spans="1:10" ht="14.25" customHeight="1" x14ac:dyDescent="0.3">
      <c r="A263" s="10"/>
      <c r="B263" s="10"/>
      <c r="C263" s="10"/>
      <c r="D263" s="10"/>
      <c r="E263" s="8"/>
      <c r="F263" s="8"/>
      <c r="G263" s="8"/>
      <c r="H263" s="1"/>
      <c r="I263" s="1"/>
      <c r="J263" s="1"/>
    </row>
    <row r="264" spans="1:10" ht="14.25" customHeight="1" x14ac:dyDescent="0.3">
      <c r="A264" s="10"/>
      <c r="B264" s="10"/>
      <c r="C264" s="10"/>
      <c r="D264" s="10"/>
      <c r="E264" s="8"/>
      <c r="F264" s="8"/>
      <c r="G264" s="8"/>
      <c r="H264" s="1"/>
      <c r="I264" s="1"/>
      <c r="J264" s="1"/>
    </row>
    <row r="265" spans="1:10" ht="14.25" customHeight="1" x14ac:dyDescent="0.3">
      <c r="A265" s="10"/>
      <c r="B265" s="10"/>
      <c r="C265" s="10"/>
      <c r="D265" s="10"/>
      <c r="E265" s="8"/>
      <c r="F265" s="8"/>
      <c r="G265" s="8"/>
      <c r="H265" s="1"/>
      <c r="I265" s="1"/>
      <c r="J265" s="1"/>
    </row>
    <row r="266" spans="1:10" ht="14.25" customHeight="1" x14ac:dyDescent="0.3">
      <c r="A266" s="10"/>
      <c r="B266" s="10"/>
      <c r="C266" s="10"/>
      <c r="D266" s="10"/>
      <c r="E266" s="8"/>
      <c r="F266" s="8"/>
      <c r="G266" s="8"/>
      <c r="H266" s="1"/>
      <c r="I266" s="1"/>
      <c r="J266" s="1"/>
    </row>
    <row r="267" spans="1:10" ht="14.25" customHeight="1" x14ac:dyDescent="0.3">
      <c r="A267" s="10"/>
      <c r="B267" s="10"/>
      <c r="C267" s="10"/>
      <c r="D267" s="10"/>
      <c r="E267" s="8"/>
      <c r="F267" s="8"/>
      <c r="G267" s="8"/>
      <c r="H267" s="1"/>
      <c r="I267" s="1"/>
      <c r="J267" s="1"/>
    </row>
    <row r="268" spans="1:10" ht="14.25" customHeight="1" x14ac:dyDescent="0.3">
      <c r="A268" s="10"/>
      <c r="B268" s="10"/>
      <c r="C268" s="10"/>
      <c r="D268" s="10"/>
      <c r="E268" s="8"/>
      <c r="F268" s="8"/>
      <c r="G268" s="8"/>
      <c r="H268" s="1"/>
      <c r="I268" s="1"/>
      <c r="J268" s="1"/>
    </row>
    <row r="269" spans="1:10" ht="14.25" customHeight="1" x14ac:dyDescent="0.3">
      <c r="A269" s="10"/>
      <c r="B269" s="10"/>
      <c r="C269" s="10"/>
      <c r="D269" s="10"/>
      <c r="E269" s="8"/>
      <c r="F269" s="8"/>
      <c r="G269" s="8"/>
      <c r="H269" s="1"/>
      <c r="I269" s="1"/>
      <c r="J269" s="1"/>
    </row>
    <row r="270" spans="1:10" ht="14.25" customHeight="1" x14ac:dyDescent="0.3">
      <c r="A270" s="10"/>
      <c r="B270" s="10"/>
      <c r="C270" s="10"/>
      <c r="D270" s="10"/>
      <c r="E270" s="8"/>
      <c r="F270" s="8"/>
      <c r="G270" s="8"/>
      <c r="H270" s="1"/>
      <c r="I270" s="1"/>
      <c r="J270" s="1"/>
    </row>
    <row r="271" spans="1:10" ht="14.25" customHeight="1" x14ac:dyDescent="0.3">
      <c r="A271" s="10"/>
      <c r="B271" s="10"/>
      <c r="C271" s="10"/>
      <c r="D271" s="10"/>
      <c r="E271" s="8"/>
      <c r="F271" s="8"/>
      <c r="G271" s="8"/>
      <c r="H271" s="1"/>
      <c r="I271" s="1"/>
      <c r="J271" s="1"/>
    </row>
    <row r="272" spans="1:10" ht="14.25" customHeight="1" x14ac:dyDescent="0.3">
      <c r="A272" s="10"/>
      <c r="B272" s="10"/>
      <c r="C272" s="10"/>
      <c r="D272" s="10"/>
      <c r="E272" s="8"/>
      <c r="F272" s="8"/>
      <c r="G272" s="8"/>
      <c r="H272" s="1"/>
      <c r="I272" s="1"/>
      <c r="J272" s="1"/>
    </row>
    <row r="273" spans="1:10" ht="14.25" customHeight="1" x14ac:dyDescent="0.3">
      <c r="A273" s="10"/>
      <c r="B273" s="10"/>
      <c r="C273" s="10"/>
      <c r="D273" s="10"/>
      <c r="E273" s="8"/>
      <c r="F273" s="8"/>
      <c r="G273" s="8"/>
      <c r="H273" s="1"/>
      <c r="I273" s="1"/>
      <c r="J273" s="1"/>
    </row>
    <row r="274" spans="1:10" ht="14.25" customHeight="1" x14ac:dyDescent="0.3">
      <c r="A274" s="10"/>
      <c r="B274" s="10"/>
      <c r="C274" s="10"/>
      <c r="D274" s="10"/>
      <c r="E274" s="8"/>
      <c r="F274" s="8"/>
      <c r="G274" s="8"/>
      <c r="H274" s="1"/>
      <c r="I274" s="1"/>
      <c r="J274" s="1"/>
    </row>
    <row r="275" spans="1:10" ht="14.25" customHeight="1" x14ac:dyDescent="0.3">
      <c r="A275" s="10"/>
      <c r="B275" s="10"/>
      <c r="C275" s="10"/>
      <c r="D275" s="10"/>
      <c r="E275" s="8"/>
      <c r="F275" s="8"/>
      <c r="G275" s="8"/>
      <c r="H275" s="1"/>
      <c r="I275" s="1"/>
      <c r="J275" s="1"/>
    </row>
    <row r="276" spans="1:10" ht="14.25" customHeight="1" x14ac:dyDescent="0.3">
      <c r="A276" s="10"/>
      <c r="B276" s="10"/>
      <c r="C276" s="10"/>
      <c r="D276" s="10"/>
      <c r="E276" s="8"/>
      <c r="F276" s="8"/>
      <c r="G276" s="8"/>
      <c r="H276" s="1"/>
      <c r="I276" s="1"/>
      <c r="J276" s="1"/>
    </row>
    <row r="277" spans="1:10" ht="14.25" customHeight="1" x14ac:dyDescent="0.3">
      <c r="A277" s="10"/>
      <c r="B277" s="10"/>
      <c r="C277" s="10"/>
      <c r="D277" s="10"/>
      <c r="E277" s="8"/>
      <c r="F277" s="8"/>
      <c r="G277" s="8"/>
      <c r="H277" s="1"/>
      <c r="I277" s="1"/>
      <c r="J277" s="1"/>
    </row>
    <row r="278" spans="1:10" ht="14.25" customHeight="1" x14ac:dyDescent="0.3">
      <c r="A278" s="10"/>
      <c r="B278" s="10"/>
      <c r="C278" s="10"/>
      <c r="D278" s="10"/>
      <c r="E278" s="8"/>
      <c r="F278" s="8"/>
      <c r="G278" s="8"/>
      <c r="H278" s="1"/>
      <c r="I278" s="1"/>
      <c r="J278" s="1"/>
    </row>
    <row r="279" spans="1:10" ht="14.25" customHeight="1" x14ac:dyDescent="0.3">
      <c r="A279" s="10"/>
      <c r="B279" s="10"/>
      <c r="C279" s="10"/>
      <c r="D279" s="10"/>
      <c r="E279" s="8"/>
      <c r="F279" s="8"/>
      <c r="G279" s="8"/>
      <c r="H279" s="1"/>
      <c r="I279" s="1"/>
      <c r="J279" s="1"/>
    </row>
    <row r="280" spans="1:10" ht="14.25" customHeight="1" x14ac:dyDescent="0.3">
      <c r="A280" s="10"/>
      <c r="B280" s="10"/>
      <c r="C280" s="10"/>
      <c r="D280" s="10"/>
      <c r="E280" s="8"/>
      <c r="F280" s="8"/>
      <c r="G280" s="8"/>
      <c r="H280" s="1"/>
      <c r="I280" s="1"/>
      <c r="J280" s="1"/>
    </row>
    <row r="281" spans="1:10" ht="14.25" customHeight="1" x14ac:dyDescent="0.3">
      <c r="A281" s="10"/>
      <c r="B281" s="10"/>
      <c r="C281" s="10"/>
      <c r="D281" s="10"/>
      <c r="E281" s="8"/>
      <c r="F281" s="8"/>
      <c r="G281" s="8"/>
      <c r="H281" s="1"/>
      <c r="I281" s="1"/>
      <c r="J281" s="1"/>
    </row>
    <row r="282" spans="1:10" ht="14.25" customHeight="1" x14ac:dyDescent="0.3">
      <c r="A282" s="10"/>
      <c r="B282" s="10"/>
      <c r="C282" s="10"/>
      <c r="D282" s="10"/>
      <c r="E282" s="8"/>
      <c r="F282" s="8"/>
      <c r="G282" s="8"/>
      <c r="H282" s="1"/>
      <c r="I282" s="1"/>
      <c r="J282" s="1"/>
    </row>
    <row r="283" spans="1:10" ht="14.25" customHeight="1" x14ac:dyDescent="0.3">
      <c r="A283" s="10"/>
      <c r="B283" s="10"/>
      <c r="C283" s="10"/>
      <c r="D283" s="10"/>
      <c r="E283" s="8"/>
      <c r="F283" s="8"/>
      <c r="G283" s="8"/>
      <c r="H283" s="1"/>
      <c r="I283" s="1"/>
      <c r="J283" s="1"/>
    </row>
    <row r="284" spans="1:10" ht="14.25" customHeight="1" x14ac:dyDescent="0.3">
      <c r="A284" s="10"/>
      <c r="B284" s="10"/>
      <c r="C284" s="10"/>
      <c r="D284" s="10"/>
      <c r="E284" s="8"/>
      <c r="F284" s="8"/>
      <c r="G284" s="8"/>
      <c r="H284" s="1"/>
      <c r="I284" s="1"/>
      <c r="J284" s="1"/>
    </row>
    <row r="285" spans="1:10" ht="14.25" customHeight="1" x14ac:dyDescent="0.3">
      <c r="A285" s="10"/>
      <c r="B285" s="10"/>
      <c r="C285" s="10"/>
      <c r="D285" s="10"/>
      <c r="E285" s="8"/>
      <c r="F285" s="8"/>
      <c r="G285" s="8"/>
      <c r="H285" s="1"/>
      <c r="I285" s="1"/>
      <c r="J285" s="1"/>
    </row>
    <row r="286" spans="1:10" ht="14.25" customHeight="1" x14ac:dyDescent="0.3">
      <c r="A286" s="10"/>
      <c r="B286" s="10"/>
      <c r="C286" s="10"/>
      <c r="D286" s="10"/>
      <c r="E286" s="8"/>
      <c r="F286" s="8"/>
      <c r="G286" s="8"/>
      <c r="H286" s="1"/>
      <c r="I286" s="1"/>
      <c r="J286" s="1"/>
    </row>
    <row r="287" spans="1:10" ht="14.25" customHeight="1" x14ac:dyDescent="0.3">
      <c r="A287" s="10"/>
      <c r="B287" s="10"/>
      <c r="C287" s="10"/>
      <c r="D287" s="10"/>
      <c r="E287" s="8"/>
      <c r="F287" s="8"/>
      <c r="G287" s="8"/>
      <c r="H287" s="1"/>
      <c r="I287" s="1"/>
      <c r="J287" s="1"/>
    </row>
    <row r="288" spans="1:10" ht="14.25" customHeight="1" x14ac:dyDescent="0.3">
      <c r="A288" s="10"/>
      <c r="B288" s="10"/>
      <c r="C288" s="10"/>
      <c r="D288" s="10"/>
      <c r="E288" s="8"/>
      <c r="F288" s="8"/>
      <c r="G288" s="8"/>
      <c r="H288" s="1"/>
      <c r="I288" s="1"/>
      <c r="J288" s="1"/>
    </row>
    <row r="289" spans="1:10" ht="14.25" customHeight="1" x14ac:dyDescent="0.3">
      <c r="A289" s="10"/>
      <c r="B289" s="10"/>
      <c r="C289" s="10"/>
      <c r="D289" s="10"/>
      <c r="E289" s="8"/>
      <c r="F289" s="8"/>
      <c r="G289" s="8"/>
      <c r="H289" s="1"/>
      <c r="I289" s="1"/>
      <c r="J289" s="1"/>
    </row>
    <row r="290" spans="1:10" ht="14.25" customHeight="1" x14ac:dyDescent="0.3">
      <c r="A290" s="10"/>
      <c r="B290" s="10"/>
      <c r="C290" s="10"/>
      <c r="D290" s="10"/>
      <c r="E290" s="8"/>
      <c r="F290" s="8"/>
      <c r="G290" s="8"/>
      <c r="H290" s="1"/>
      <c r="I290" s="1"/>
      <c r="J290" s="1"/>
    </row>
    <row r="291" spans="1:10" ht="14.25" customHeight="1" x14ac:dyDescent="0.3">
      <c r="A291" s="10"/>
      <c r="B291" s="10"/>
      <c r="C291" s="10"/>
      <c r="D291" s="10"/>
      <c r="E291" s="8"/>
      <c r="F291" s="8"/>
      <c r="G291" s="8"/>
      <c r="H291" s="1"/>
      <c r="I291" s="1"/>
      <c r="J291" s="1"/>
    </row>
    <row r="292" spans="1:10" ht="14.25" customHeight="1" x14ac:dyDescent="0.3">
      <c r="A292" s="10"/>
      <c r="B292" s="10"/>
      <c r="C292" s="10"/>
      <c r="D292" s="10"/>
      <c r="E292" s="8"/>
      <c r="F292" s="8"/>
      <c r="G292" s="8"/>
      <c r="H292" s="1"/>
      <c r="I292" s="1"/>
      <c r="J292" s="1"/>
    </row>
    <row r="293" spans="1:10" ht="14.25" customHeight="1" x14ac:dyDescent="0.3">
      <c r="A293" s="10"/>
      <c r="B293" s="10"/>
      <c r="C293" s="10"/>
      <c r="D293" s="10"/>
      <c r="E293" s="8"/>
      <c r="F293" s="8"/>
      <c r="G293" s="8"/>
      <c r="H293" s="1"/>
      <c r="I293" s="1"/>
      <c r="J293" s="1"/>
    </row>
    <row r="294" spans="1:10" ht="14.25" customHeight="1" x14ac:dyDescent="0.3">
      <c r="A294" s="10"/>
      <c r="B294" s="10"/>
      <c r="C294" s="10"/>
      <c r="D294" s="10"/>
      <c r="E294" s="8"/>
      <c r="F294" s="8"/>
      <c r="G294" s="8"/>
      <c r="H294" s="1"/>
      <c r="I294" s="1"/>
      <c r="J294" s="1"/>
    </row>
    <row r="295" spans="1:10" ht="14.25" customHeight="1" x14ac:dyDescent="0.3">
      <c r="A295" s="10"/>
      <c r="B295" s="10"/>
      <c r="C295" s="10"/>
      <c r="D295" s="10"/>
      <c r="E295" s="8"/>
      <c r="F295" s="8"/>
      <c r="G295" s="8"/>
      <c r="H295" s="1"/>
      <c r="I295" s="1"/>
      <c r="J295" s="1"/>
    </row>
    <row r="296" spans="1:10" ht="14.25" customHeight="1" x14ac:dyDescent="0.3">
      <c r="A296" s="10"/>
      <c r="B296" s="10"/>
      <c r="C296" s="10"/>
      <c r="D296" s="10"/>
      <c r="E296" s="8"/>
      <c r="F296" s="8"/>
      <c r="G296" s="8"/>
      <c r="H296" s="1"/>
      <c r="I296" s="1"/>
      <c r="J296" s="1"/>
    </row>
    <row r="297" spans="1:10" ht="14.25" customHeight="1" x14ac:dyDescent="0.3">
      <c r="A297" s="10"/>
      <c r="B297" s="10"/>
      <c r="C297" s="10"/>
      <c r="D297" s="10"/>
      <c r="E297" s="8"/>
      <c r="F297" s="8"/>
      <c r="G297" s="8"/>
      <c r="H297" s="1"/>
      <c r="I297" s="1"/>
      <c r="J297" s="1"/>
    </row>
    <row r="298" spans="1:10" ht="14.25" customHeight="1" x14ac:dyDescent="0.3">
      <c r="A298" s="10"/>
      <c r="B298" s="10"/>
      <c r="C298" s="10"/>
      <c r="D298" s="10"/>
      <c r="E298" s="8"/>
      <c r="F298" s="8"/>
      <c r="G298" s="8"/>
      <c r="H298" s="1"/>
      <c r="I298" s="1"/>
      <c r="J298" s="1"/>
    </row>
    <row r="299" spans="1:10" ht="14.25" customHeight="1" x14ac:dyDescent="0.3">
      <c r="A299" s="10"/>
      <c r="B299" s="10"/>
      <c r="C299" s="10"/>
      <c r="D299" s="10"/>
      <c r="E299" s="8"/>
      <c r="F299" s="8"/>
      <c r="G299" s="8"/>
      <c r="H299" s="1"/>
      <c r="I299" s="1"/>
      <c r="J299" s="1"/>
    </row>
    <row r="300" spans="1:10" ht="14.25" customHeight="1" x14ac:dyDescent="0.3">
      <c r="A300" s="10"/>
      <c r="B300" s="10"/>
      <c r="C300" s="10"/>
      <c r="D300" s="10"/>
      <c r="E300" s="8"/>
      <c r="F300" s="8"/>
      <c r="G300" s="8"/>
      <c r="H300" s="1"/>
      <c r="I300" s="1"/>
      <c r="J300" s="1"/>
    </row>
    <row r="301" spans="1:10" ht="14.25" customHeight="1" x14ac:dyDescent="0.3">
      <c r="A301" s="10"/>
      <c r="B301" s="10"/>
      <c r="C301" s="10"/>
      <c r="D301" s="10"/>
      <c r="E301" s="8"/>
      <c r="F301" s="8"/>
      <c r="G301" s="8"/>
      <c r="H301" s="1"/>
      <c r="I301" s="1"/>
      <c r="J301" s="1"/>
    </row>
    <row r="302" spans="1:10" ht="14.25" customHeight="1" x14ac:dyDescent="0.3">
      <c r="A302" s="10"/>
      <c r="B302" s="10"/>
      <c r="C302" s="10"/>
      <c r="D302" s="10"/>
      <c r="E302" s="8"/>
      <c r="F302" s="8"/>
      <c r="G302" s="8"/>
      <c r="H302" s="1"/>
      <c r="I302" s="1"/>
      <c r="J302" s="1"/>
    </row>
    <row r="303" spans="1:10" ht="14.25" customHeight="1" x14ac:dyDescent="0.3">
      <c r="A303" s="10"/>
      <c r="B303" s="10"/>
      <c r="C303" s="10"/>
      <c r="D303" s="10"/>
      <c r="E303" s="8"/>
      <c r="F303" s="8"/>
      <c r="G303" s="8"/>
      <c r="H303" s="1"/>
      <c r="I303" s="1"/>
      <c r="J303" s="1"/>
    </row>
    <row r="304" spans="1:10" ht="14.25" customHeight="1" x14ac:dyDescent="0.3">
      <c r="A304" s="10"/>
      <c r="B304" s="10"/>
      <c r="C304" s="10"/>
      <c r="D304" s="10"/>
      <c r="E304" s="8"/>
      <c r="F304" s="8"/>
      <c r="G304" s="8"/>
      <c r="H304" s="1"/>
      <c r="I304" s="1"/>
      <c r="J304" s="1"/>
    </row>
    <row r="305" spans="1:10" ht="14.25" customHeight="1" x14ac:dyDescent="0.3">
      <c r="A305" s="10"/>
      <c r="B305" s="10"/>
      <c r="C305" s="10"/>
      <c r="D305" s="10"/>
      <c r="E305" s="8"/>
      <c r="F305" s="8"/>
      <c r="G305" s="8"/>
      <c r="H305" s="1"/>
      <c r="I305" s="1"/>
      <c r="J305" s="1"/>
    </row>
    <row r="306" spans="1:10" ht="14.25" customHeight="1" x14ac:dyDescent="0.3">
      <c r="A306" s="10"/>
      <c r="B306" s="10"/>
      <c r="C306" s="10"/>
      <c r="D306" s="10"/>
      <c r="E306" s="8"/>
      <c r="F306" s="8"/>
      <c r="G306" s="8"/>
      <c r="H306" s="1"/>
      <c r="I306" s="1"/>
      <c r="J306" s="1"/>
    </row>
    <row r="307" spans="1:10" ht="14.25" customHeight="1" x14ac:dyDescent="0.3">
      <c r="A307" s="10"/>
      <c r="B307" s="10"/>
      <c r="C307" s="10"/>
      <c r="D307" s="10"/>
      <c r="E307" s="8"/>
      <c r="F307" s="8"/>
      <c r="G307" s="8"/>
      <c r="H307" s="1"/>
      <c r="I307" s="1"/>
      <c r="J307" s="1"/>
    </row>
    <row r="308" spans="1:10" ht="14.25" customHeight="1" x14ac:dyDescent="0.3">
      <c r="A308" s="10"/>
      <c r="B308" s="10"/>
      <c r="C308" s="10"/>
      <c r="D308" s="10"/>
      <c r="E308" s="8"/>
      <c r="F308" s="8"/>
      <c r="G308" s="8"/>
      <c r="H308" s="1"/>
      <c r="I308" s="1"/>
      <c r="J308" s="1"/>
    </row>
    <row r="309" spans="1:10" ht="14.25" customHeight="1" x14ac:dyDescent="0.3">
      <c r="A309" s="10"/>
      <c r="B309" s="10"/>
      <c r="C309" s="10"/>
      <c r="D309" s="10"/>
      <c r="E309" s="8"/>
      <c r="F309" s="8"/>
      <c r="G309" s="8"/>
      <c r="H309" s="1"/>
      <c r="I309" s="1"/>
      <c r="J309" s="1"/>
    </row>
    <row r="310" spans="1:10" ht="14.25" customHeight="1" x14ac:dyDescent="0.3">
      <c r="A310" s="10"/>
      <c r="B310" s="10"/>
      <c r="C310" s="10"/>
      <c r="D310" s="10"/>
      <c r="E310" s="8"/>
      <c r="F310" s="8"/>
      <c r="G310" s="8"/>
      <c r="H310" s="1"/>
      <c r="I310" s="1"/>
      <c r="J310" s="1"/>
    </row>
    <row r="311" spans="1:10" ht="14.25" customHeight="1" x14ac:dyDescent="0.3">
      <c r="A311" s="10"/>
      <c r="B311" s="10"/>
      <c r="C311" s="10"/>
      <c r="D311" s="10"/>
      <c r="E311" s="8"/>
      <c r="F311" s="8"/>
      <c r="G311" s="8"/>
      <c r="H311" s="1"/>
      <c r="I311" s="1"/>
      <c r="J311" s="1"/>
    </row>
    <row r="312" spans="1:10" ht="14.25" customHeight="1" x14ac:dyDescent="0.3">
      <c r="A312" s="10"/>
      <c r="B312" s="10"/>
      <c r="C312" s="10"/>
      <c r="D312" s="10"/>
      <c r="E312" s="8"/>
      <c r="F312" s="8"/>
      <c r="G312" s="8"/>
      <c r="H312" s="1"/>
      <c r="I312" s="1"/>
      <c r="J312" s="1"/>
    </row>
    <row r="313" spans="1:10" ht="14.25" customHeight="1" x14ac:dyDescent="0.3">
      <c r="A313" s="10"/>
      <c r="B313" s="10"/>
      <c r="C313" s="10"/>
      <c r="D313" s="10"/>
      <c r="E313" s="8"/>
      <c r="F313" s="8"/>
      <c r="G313" s="8"/>
      <c r="H313" s="1"/>
      <c r="I313" s="1"/>
      <c r="J313" s="1"/>
    </row>
    <row r="314" spans="1:10" ht="14.25" customHeight="1" x14ac:dyDescent="0.3">
      <c r="A314" s="10"/>
      <c r="B314" s="10"/>
      <c r="C314" s="10"/>
      <c r="D314" s="10"/>
      <c r="E314" s="8"/>
      <c r="F314" s="8"/>
      <c r="G314" s="8"/>
      <c r="H314" s="1"/>
      <c r="I314" s="1"/>
      <c r="J314" s="1"/>
    </row>
    <row r="315" spans="1:10" ht="14.25" customHeight="1" x14ac:dyDescent="0.3">
      <c r="A315" s="10"/>
      <c r="B315" s="10"/>
      <c r="C315" s="10"/>
      <c r="D315" s="10"/>
      <c r="E315" s="8"/>
      <c r="F315" s="8"/>
      <c r="G315" s="8"/>
      <c r="H315" s="1"/>
      <c r="I315" s="1"/>
      <c r="J315" s="1"/>
    </row>
    <row r="316" spans="1:10" ht="14.25" customHeight="1" x14ac:dyDescent="0.3">
      <c r="A316" s="10"/>
      <c r="B316" s="10"/>
      <c r="C316" s="10"/>
      <c r="D316" s="10"/>
      <c r="E316" s="8"/>
      <c r="F316" s="8"/>
      <c r="G316" s="8"/>
      <c r="H316" s="1"/>
      <c r="I316" s="1"/>
      <c r="J316" s="1"/>
    </row>
    <row r="317" spans="1:10" ht="14.25" customHeight="1" x14ac:dyDescent="0.3">
      <c r="A317" s="10"/>
      <c r="B317" s="10"/>
      <c r="C317" s="10"/>
      <c r="D317" s="10"/>
      <c r="E317" s="8"/>
      <c r="F317" s="8"/>
      <c r="G317" s="8"/>
      <c r="H317" s="1"/>
      <c r="I317" s="1"/>
      <c r="J317" s="1"/>
    </row>
    <row r="318" spans="1:10" ht="14.25" customHeight="1" x14ac:dyDescent="0.3">
      <c r="A318" s="10"/>
      <c r="B318" s="10"/>
      <c r="C318" s="10"/>
      <c r="D318" s="10"/>
      <c r="E318" s="8"/>
      <c r="F318" s="8"/>
      <c r="G318" s="8"/>
      <c r="H318" s="1"/>
      <c r="I318" s="1"/>
      <c r="J318" s="1"/>
    </row>
    <row r="319" spans="1:10" ht="14.25" customHeight="1" x14ac:dyDescent="0.3">
      <c r="A319" s="10"/>
      <c r="B319" s="10"/>
      <c r="C319" s="10"/>
      <c r="D319" s="10"/>
      <c r="E319" s="8"/>
      <c r="F319" s="8"/>
      <c r="G319" s="8"/>
      <c r="H319" s="1"/>
      <c r="I319" s="1"/>
      <c r="J319" s="1"/>
    </row>
    <row r="320" spans="1:10" ht="14.25" customHeight="1" x14ac:dyDescent="0.3">
      <c r="A320" s="10"/>
      <c r="B320" s="10"/>
      <c r="C320" s="10"/>
      <c r="D320" s="10"/>
      <c r="E320" s="8"/>
      <c r="F320" s="8"/>
      <c r="G320" s="8"/>
      <c r="H320" s="1"/>
      <c r="I320" s="1"/>
      <c r="J320" s="1"/>
    </row>
    <row r="321" spans="1:10" ht="14.25" customHeight="1" x14ac:dyDescent="0.3">
      <c r="A321" s="10"/>
      <c r="B321" s="10"/>
      <c r="C321" s="10"/>
      <c r="D321" s="10"/>
      <c r="E321" s="8"/>
      <c r="F321" s="8"/>
      <c r="G321" s="8"/>
      <c r="H321" s="1"/>
      <c r="I321" s="1"/>
      <c r="J321" s="1"/>
    </row>
    <row r="322" spans="1:10" ht="14.25" customHeight="1" x14ac:dyDescent="0.3">
      <c r="A322" s="10"/>
      <c r="B322" s="10"/>
      <c r="C322" s="10"/>
      <c r="D322" s="10"/>
      <c r="E322" s="8"/>
      <c r="F322" s="8"/>
      <c r="G322" s="8"/>
      <c r="H322" s="1"/>
      <c r="I322" s="1"/>
      <c r="J322" s="1"/>
    </row>
    <row r="323" spans="1:10" ht="14.25" customHeight="1" x14ac:dyDescent="0.3">
      <c r="A323" s="10"/>
      <c r="B323" s="10"/>
      <c r="C323" s="10"/>
      <c r="D323" s="10"/>
      <c r="E323" s="8"/>
      <c r="F323" s="8"/>
      <c r="G323" s="8"/>
      <c r="H323" s="1"/>
      <c r="I323" s="1"/>
      <c r="J323" s="1"/>
    </row>
    <row r="324" spans="1:10" ht="14.25" customHeight="1" x14ac:dyDescent="0.3">
      <c r="A324" s="10"/>
      <c r="B324" s="10"/>
      <c r="C324" s="10"/>
      <c r="D324" s="10"/>
      <c r="E324" s="8"/>
      <c r="F324" s="8"/>
      <c r="G324" s="8"/>
      <c r="H324" s="1"/>
      <c r="I324" s="1"/>
      <c r="J324" s="1"/>
    </row>
    <row r="325" spans="1:10" ht="14.25" customHeight="1" x14ac:dyDescent="0.3">
      <c r="A325" s="10"/>
      <c r="B325" s="10"/>
      <c r="C325" s="10"/>
      <c r="D325" s="10"/>
      <c r="E325" s="8"/>
      <c r="F325" s="8"/>
      <c r="G325" s="8"/>
      <c r="H325" s="1"/>
      <c r="I325" s="1"/>
      <c r="J325" s="1"/>
    </row>
    <row r="326" spans="1:10" ht="14.25" customHeight="1" x14ac:dyDescent="0.3">
      <c r="A326" s="10"/>
      <c r="B326" s="10"/>
      <c r="C326" s="10"/>
      <c r="D326" s="10"/>
      <c r="E326" s="8"/>
      <c r="F326" s="8"/>
      <c r="G326" s="8"/>
      <c r="H326" s="1"/>
      <c r="I326" s="1"/>
      <c r="J326" s="1"/>
    </row>
    <row r="327" spans="1:10" ht="14.25" customHeight="1" x14ac:dyDescent="0.3">
      <c r="A327" s="10"/>
      <c r="B327" s="10"/>
      <c r="C327" s="10"/>
      <c r="D327" s="10"/>
      <c r="E327" s="8"/>
      <c r="F327" s="8"/>
      <c r="G327" s="8"/>
      <c r="H327" s="1"/>
      <c r="I327" s="1"/>
      <c r="J327" s="1"/>
    </row>
    <row r="328" spans="1:10" ht="14.25" customHeight="1" x14ac:dyDescent="0.3">
      <c r="A328" s="10"/>
      <c r="B328" s="10"/>
      <c r="C328" s="10"/>
      <c r="D328" s="10"/>
      <c r="E328" s="8"/>
      <c r="F328" s="8"/>
      <c r="G328" s="8"/>
      <c r="H328" s="1"/>
      <c r="I328" s="1"/>
      <c r="J328" s="1"/>
    </row>
    <row r="329" spans="1:10" ht="14.25" customHeight="1" x14ac:dyDescent="0.3">
      <c r="A329" s="10"/>
      <c r="B329" s="10"/>
      <c r="C329" s="10"/>
      <c r="D329" s="10"/>
      <c r="E329" s="8"/>
      <c r="F329" s="8"/>
      <c r="G329" s="8"/>
      <c r="H329" s="1"/>
      <c r="I329" s="1"/>
      <c r="J329" s="1"/>
    </row>
    <row r="330" spans="1:10" ht="14.25" customHeight="1" x14ac:dyDescent="0.3">
      <c r="A330" s="10"/>
      <c r="B330" s="10"/>
      <c r="C330" s="10"/>
      <c r="D330" s="10"/>
      <c r="E330" s="8"/>
      <c r="F330" s="8"/>
      <c r="G330" s="8"/>
      <c r="H330" s="1"/>
      <c r="I330" s="1"/>
      <c r="J330" s="1"/>
    </row>
    <row r="331" spans="1:10" ht="14.25" customHeight="1" x14ac:dyDescent="0.3">
      <c r="A331" s="10"/>
      <c r="B331" s="10"/>
      <c r="C331" s="10"/>
      <c r="D331" s="10"/>
      <c r="E331" s="8"/>
      <c r="F331" s="8"/>
      <c r="G331" s="8"/>
      <c r="H331" s="1"/>
      <c r="I331" s="1"/>
      <c r="J331" s="1"/>
    </row>
    <row r="332" spans="1:10" ht="14.25" customHeight="1" x14ac:dyDescent="0.3">
      <c r="A332" s="10"/>
      <c r="B332" s="10"/>
      <c r="C332" s="10"/>
      <c r="D332" s="10"/>
      <c r="E332" s="8"/>
      <c r="F332" s="8"/>
      <c r="G332" s="8"/>
      <c r="H332" s="1"/>
      <c r="I332" s="1"/>
      <c r="J332" s="1"/>
    </row>
    <row r="333" spans="1:10" ht="14.25" customHeight="1" x14ac:dyDescent="0.3">
      <c r="A333" s="10"/>
      <c r="B333" s="10"/>
      <c r="C333" s="10"/>
      <c r="D333" s="10"/>
      <c r="E333" s="8"/>
      <c r="F333" s="8"/>
      <c r="G333" s="8"/>
      <c r="H333" s="1"/>
      <c r="I333" s="1"/>
      <c r="J333" s="1"/>
    </row>
    <row r="334" spans="1:10" ht="14.25" customHeight="1" x14ac:dyDescent="0.3">
      <c r="A334" s="10"/>
      <c r="B334" s="10"/>
      <c r="C334" s="10"/>
      <c r="D334" s="10"/>
      <c r="E334" s="8"/>
      <c r="F334" s="8"/>
      <c r="G334" s="8"/>
      <c r="H334" s="1"/>
      <c r="I334" s="1"/>
      <c r="J334" s="1"/>
    </row>
    <row r="335" spans="1:10" ht="14.25" customHeight="1" x14ac:dyDescent="0.3">
      <c r="A335" s="10"/>
      <c r="B335" s="10"/>
      <c r="C335" s="10"/>
      <c r="D335" s="10"/>
      <c r="E335" s="8"/>
      <c r="F335" s="8"/>
      <c r="G335" s="8"/>
      <c r="H335" s="1"/>
      <c r="I335" s="1"/>
      <c r="J335" s="1"/>
    </row>
    <row r="336" spans="1:10" ht="14.25" customHeight="1" x14ac:dyDescent="0.3">
      <c r="A336" s="10"/>
      <c r="B336" s="10"/>
      <c r="C336" s="10"/>
      <c r="D336" s="10"/>
      <c r="E336" s="8"/>
      <c r="F336" s="8"/>
      <c r="G336" s="8"/>
      <c r="H336" s="1"/>
      <c r="I336" s="1"/>
      <c r="J336" s="1"/>
    </row>
    <row r="337" spans="1:10" ht="14.25" customHeight="1" x14ac:dyDescent="0.3">
      <c r="A337" s="10"/>
      <c r="B337" s="10"/>
      <c r="C337" s="10"/>
      <c r="D337" s="10"/>
      <c r="E337" s="8"/>
      <c r="F337" s="8"/>
      <c r="G337" s="8"/>
      <c r="H337" s="1"/>
      <c r="I337" s="1"/>
      <c r="J337" s="1"/>
    </row>
    <row r="338" spans="1:10" ht="14.25" customHeight="1" x14ac:dyDescent="0.3">
      <c r="A338" s="10"/>
      <c r="B338" s="10"/>
      <c r="C338" s="10"/>
      <c r="D338" s="10"/>
      <c r="E338" s="8"/>
      <c r="F338" s="8"/>
      <c r="G338" s="8"/>
      <c r="H338" s="1"/>
      <c r="I338" s="1"/>
      <c r="J338" s="1"/>
    </row>
    <row r="339" spans="1:10" ht="14.25" customHeight="1" x14ac:dyDescent="0.3">
      <c r="A339" s="10"/>
      <c r="B339" s="10"/>
      <c r="C339" s="10"/>
      <c r="D339" s="10"/>
      <c r="E339" s="8"/>
      <c r="F339" s="8"/>
      <c r="G339" s="8"/>
      <c r="H339" s="1"/>
      <c r="I339" s="1"/>
      <c r="J339" s="1"/>
    </row>
    <row r="340" spans="1:10" ht="14.25" customHeight="1" x14ac:dyDescent="0.3">
      <c r="A340" s="10"/>
      <c r="B340" s="10"/>
      <c r="C340" s="10"/>
      <c r="D340" s="10"/>
      <c r="E340" s="8"/>
      <c r="F340" s="8"/>
      <c r="G340" s="8"/>
      <c r="H340" s="1"/>
      <c r="I340" s="1"/>
      <c r="J340" s="1"/>
    </row>
    <row r="341" spans="1:10" ht="14.25" customHeight="1" x14ac:dyDescent="0.3">
      <c r="A341" s="10"/>
      <c r="B341" s="10"/>
      <c r="C341" s="10"/>
      <c r="D341" s="10"/>
      <c r="E341" s="8"/>
      <c r="F341" s="8"/>
      <c r="G341" s="8"/>
      <c r="H341" s="1"/>
      <c r="I341" s="1"/>
      <c r="J341" s="1"/>
    </row>
    <row r="342" spans="1:10" ht="14.25" customHeight="1" x14ac:dyDescent="0.3">
      <c r="A342" s="10"/>
      <c r="B342" s="10"/>
      <c r="C342" s="10"/>
      <c r="D342" s="10"/>
      <c r="E342" s="8"/>
      <c r="F342" s="8"/>
      <c r="G342" s="8"/>
      <c r="H342" s="1"/>
      <c r="I342" s="1"/>
      <c r="J342" s="1"/>
    </row>
    <row r="343" spans="1:10" ht="14.25" customHeight="1" x14ac:dyDescent="0.3">
      <c r="A343" s="10"/>
      <c r="B343" s="10"/>
      <c r="C343" s="10"/>
      <c r="D343" s="10"/>
      <c r="E343" s="8"/>
      <c r="F343" s="8"/>
      <c r="G343" s="8"/>
      <c r="H343" s="1"/>
      <c r="I343" s="1"/>
      <c r="J343" s="1"/>
    </row>
    <row r="344" spans="1:10" ht="14.25" customHeight="1" x14ac:dyDescent="0.3">
      <c r="A344" s="10"/>
      <c r="B344" s="10"/>
      <c r="C344" s="10"/>
      <c r="D344" s="10"/>
      <c r="E344" s="8"/>
      <c r="F344" s="8"/>
      <c r="G344" s="8"/>
      <c r="H344" s="1"/>
      <c r="I344" s="1"/>
      <c r="J344" s="1"/>
    </row>
    <row r="345" spans="1:10" ht="14.25" customHeight="1" x14ac:dyDescent="0.3">
      <c r="A345" s="10"/>
      <c r="B345" s="10"/>
      <c r="C345" s="10"/>
      <c r="D345" s="10"/>
      <c r="E345" s="8"/>
      <c r="F345" s="8"/>
      <c r="G345" s="8"/>
      <c r="H345" s="1"/>
      <c r="I345" s="1"/>
      <c r="J345" s="1"/>
    </row>
    <row r="346" spans="1:10" ht="14.25" customHeight="1" x14ac:dyDescent="0.3">
      <c r="A346" s="10"/>
      <c r="B346" s="10"/>
      <c r="C346" s="10"/>
      <c r="D346" s="10"/>
      <c r="E346" s="8"/>
      <c r="F346" s="8"/>
      <c r="G346" s="8"/>
      <c r="H346" s="1"/>
      <c r="I346" s="1"/>
      <c r="J346" s="1"/>
    </row>
    <row r="347" spans="1:10" ht="14.25" customHeight="1" x14ac:dyDescent="0.3">
      <c r="A347" s="10"/>
      <c r="B347" s="10"/>
      <c r="C347" s="10"/>
      <c r="D347" s="10"/>
      <c r="E347" s="8"/>
      <c r="F347" s="8"/>
      <c r="G347" s="8"/>
      <c r="H347" s="1"/>
      <c r="I347" s="1"/>
      <c r="J347" s="1"/>
    </row>
    <row r="348" spans="1:10" ht="14.25" customHeight="1" x14ac:dyDescent="0.3">
      <c r="A348" s="10"/>
      <c r="B348" s="10"/>
      <c r="C348" s="10"/>
      <c r="D348" s="10"/>
      <c r="E348" s="8"/>
      <c r="F348" s="8"/>
      <c r="G348" s="8"/>
      <c r="H348" s="1"/>
      <c r="I348" s="1"/>
      <c r="J348" s="1"/>
    </row>
    <row r="349" spans="1:10" ht="14.25" customHeight="1" x14ac:dyDescent="0.3">
      <c r="A349" s="10"/>
      <c r="B349" s="10"/>
      <c r="C349" s="10"/>
      <c r="D349" s="10"/>
      <c r="E349" s="8"/>
      <c r="F349" s="8"/>
      <c r="G349" s="8"/>
      <c r="H349" s="1"/>
      <c r="I349" s="1"/>
      <c r="J349" s="1"/>
    </row>
    <row r="350" spans="1:10" ht="14.25" customHeight="1" x14ac:dyDescent="0.3">
      <c r="A350" s="10"/>
      <c r="B350" s="10"/>
      <c r="C350" s="10"/>
      <c r="D350" s="10"/>
      <c r="E350" s="8"/>
      <c r="F350" s="8"/>
      <c r="G350" s="8"/>
      <c r="H350" s="1"/>
      <c r="I350" s="1"/>
      <c r="J350" s="1"/>
    </row>
    <row r="351" spans="1:10" ht="14.25" customHeight="1" x14ac:dyDescent="0.3">
      <c r="A351" s="10"/>
      <c r="B351" s="10"/>
      <c r="C351" s="10"/>
      <c r="D351" s="10"/>
      <c r="E351" s="8"/>
      <c r="F351" s="8"/>
      <c r="G351" s="8"/>
      <c r="H351" s="1"/>
      <c r="I351" s="1"/>
      <c r="J351" s="1"/>
    </row>
    <row r="352" spans="1:10" ht="14.25" customHeight="1" x14ac:dyDescent="0.3">
      <c r="A352" s="10"/>
      <c r="B352" s="10"/>
      <c r="C352" s="10"/>
      <c r="D352" s="10"/>
      <c r="E352" s="8"/>
      <c r="F352" s="8"/>
      <c r="G352" s="8"/>
      <c r="H352" s="1"/>
      <c r="I352" s="1"/>
      <c r="J352" s="1"/>
    </row>
    <row r="353" spans="1:10" ht="14.25" customHeight="1" x14ac:dyDescent="0.3">
      <c r="A353" s="10"/>
      <c r="B353" s="10"/>
      <c r="C353" s="10"/>
      <c r="D353" s="10"/>
      <c r="E353" s="8"/>
      <c r="F353" s="8"/>
      <c r="G353" s="8"/>
      <c r="H353" s="1"/>
      <c r="I353" s="1"/>
      <c r="J353" s="1"/>
    </row>
    <row r="354" spans="1:10" ht="14.25" customHeight="1" x14ac:dyDescent="0.3">
      <c r="A354" s="10"/>
      <c r="B354" s="10"/>
      <c r="C354" s="10"/>
      <c r="D354" s="10"/>
      <c r="E354" s="8"/>
      <c r="F354" s="8"/>
      <c r="G354" s="8"/>
      <c r="H354" s="1"/>
      <c r="I354" s="1"/>
      <c r="J354" s="1"/>
    </row>
    <row r="355" spans="1:10" ht="14.25" customHeight="1" x14ac:dyDescent="0.3">
      <c r="A355" s="10"/>
      <c r="B355" s="10"/>
      <c r="C355" s="10"/>
      <c r="D355" s="10"/>
      <c r="E355" s="8"/>
      <c r="F355" s="8"/>
      <c r="G355" s="8"/>
      <c r="H355" s="1"/>
      <c r="I355" s="1"/>
      <c r="J355" s="1"/>
    </row>
    <row r="356" spans="1:10" ht="14.25" customHeight="1" x14ac:dyDescent="0.3">
      <c r="A356" s="10"/>
      <c r="B356" s="10"/>
      <c r="C356" s="10"/>
      <c r="D356" s="10"/>
      <c r="E356" s="8"/>
      <c r="F356" s="8"/>
      <c r="G356" s="8"/>
      <c r="H356" s="1"/>
      <c r="I356" s="1"/>
      <c r="J356" s="1"/>
    </row>
    <row r="357" spans="1:10" ht="14.25" customHeight="1" x14ac:dyDescent="0.3">
      <c r="A357" s="10"/>
      <c r="B357" s="10"/>
      <c r="C357" s="10"/>
      <c r="D357" s="10"/>
      <c r="E357" s="8"/>
      <c r="F357" s="8"/>
      <c r="G357" s="8"/>
      <c r="H357" s="1"/>
      <c r="I357" s="1"/>
      <c r="J357" s="1"/>
    </row>
    <row r="358" spans="1:10" ht="14.25" customHeight="1" x14ac:dyDescent="0.3">
      <c r="A358" s="10"/>
      <c r="B358" s="10"/>
      <c r="C358" s="10"/>
      <c r="D358" s="10"/>
      <c r="E358" s="8"/>
      <c r="F358" s="8"/>
      <c r="G358" s="8"/>
      <c r="H358" s="1"/>
      <c r="I358" s="1"/>
      <c r="J358" s="1"/>
    </row>
    <row r="359" spans="1:10" ht="14.25" customHeight="1" x14ac:dyDescent="0.3">
      <c r="A359" s="10"/>
      <c r="B359" s="10"/>
      <c r="C359" s="10"/>
      <c r="D359" s="10"/>
      <c r="E359" s="8"/>
      <c r="F359" s="8"/>
      <c r="G359" s="8"/>
      <c r="H359" s="1"/>
      <c r="I359" s="1"/>
      <c r="J359" s="1"/>
    </row>
    <row r="360" spans="1:10" ht="14.25" customHeight="1" x14ac:dyDescent="0.3">
      <c r="A360" s="10"/>
      <c r="B360" s="10"/>
      <c r="C360" s="10"/>
      <c r="D360" s="10"/>
      <c r="E360" s="8"/>
      <c r="F360" s="8"/>
      <c r="G360" s="8"/>
      <c r="H360" s="1"/>
      <c r="I360" s="1"/>
      <c r="J360" s="1"/>
    </row>
    <row r="361" spans="1:10" ht="14.25" customHeight="1" x14ac:dyDescent="0.3">
      <c r="A361" s="10"/>
      <c r="B361" s="10"/>
      <c r="C361" s="10"/>
      <c r="D361" s="10"/>
      <c r="E361" s="8"/>
      <c r="F361" s="8"/>
      <c r="G361" s="8"/>
      <c r="H361" s="1"/>
      <c r="I361" s="1"/>
      <c r="J361" s="1"/>
    </row>
    <row r="362" spans="1:10" ht="14.25" customHeight="1" x14ac:dyDescent="0.3">
      <c r="A362" s="10"/>
      <c r="B362" s="10"/>
      <c r="C362" s="10"/>
      <c r="D362" s="10"/>
      <c r="E362" s="8"/>
      <c r="F362" s="8"/>
      <c r="G362" s="8"/>
      <c r="H362" s="1"/>
      <c r="I362" s="1"/>
      <c r="J362" s="1"/>
    </row>
    <row r="363" spans="1:10" ht="14.25" customHeight="1" x14ac:dyDescent="0.3">
      <c r="A363" s="10"/>
      <c r="B363" s="10"/>
      <c r="C363" s="10"/>
      <c r="D363" s="10"/>
      <c r="E363" s="8"/>
      <c r="F363" s="8"/>
      <c r="G363" s="8"/>
      <c r="H363" s="1"/>
      <c r="I363" s="1"/>
      <c r="J363" s="1"/>
    </row>
    <row r="364" spans="1:10" ht="14.25" customHeight="1" x14ac:dyDescent="0.3">
      <c r="A364" s="10"/>
      <c r="B364" s="10"/>
      <c r="C364" s="10"/>
      <c r="D364" s="10"/>
      <c r="E364" s="8"/>
      <c r="F364" s="8"/>
      <c r="G364" s="8"/>
      <c r="H364" s="1"/>
      <c r="I364" s="1"/>
      <c r="J364" s="1"/>
    </row>
    <row r="365" spans="1:10" ht="14.25" customHeight="1" x14ac:dyDescent="0.3">
      <c r="A365" s="10"/>
      <c r="B365" s="10"/>
      <c r="C365" s="10"/>
      <c r="D365" s="10"/>
      <c r="E365" s="8"/>
      <c r="F365" s="8"/>
      <c r="G365" s="8"/>
      <c r="H365" s="1"/>
      <c r="I365" s="1"/>
      <c r="J365" s="1"/>
    </row>
    <row r="366" spans="1:10" ht="14.25" customHeight="1" x14ac:dyDescent="0.3">
      <c r="A366" s="10"/>
      <c r="B366" s="10"/>
      <c r="C366" s="10"/>
      <c r="D366" s="10"/>
      <c r="E366" s="8"/>
      <c r="F366" s="8"/>
      <c r="G366" s="8"/>
      <c r="H366" s="1"/>
      <c r="I366" s="1"/>
      <c r="J366" s="1"/>
    </row>
    <row r="367" spans="1:10" ht="14.25" customHeight="1" x14ac:dyDescent="0.3">
      <c r="A367" s="10"/>
      <c r="B367" s="10"/>
      <c r="C367" s="10"/>
      <c r="D367" s="10"/>
      <c r="E367" s="8"/>
      <c r="F367" s="8"/>
      <c r="G367" s="8"/>
      <c r="H367" s="1"/>
      <c r="I367" s="1"/>
      <c r="J367" s="1"/>
    </row>
    <row r="368" spans="1:10" ht="14.25" customHeight="1" x14ac:dyDescent="0.3">
      <c r="A368" s="10"/>
      <c r="B368" s="10"/>
      <c r="C368" s="10"/>
      <c r="D368" s="10"/>
      <c r="E368" s="8"/>
      <c r="F368" s="8"/>
      <c r="G368" s="8"/>
      <c r="H368" s="1"/>
      <c r="I368" s="1"/>
      <c r="J368" s="1"/>
    </row>
    <row r="369" spans="1:10" ht="14.25" customHeight="1" x14ac:dyDescent="0.3">
      <c r="A369" s="10"/>
      <c r="B369" s="10"/>
      <c r="C369" s="10"/>
      <c r="D369" s="10"/>
      <c r="E369" s="8"/>
      <c r="F369" s="8"/>
      <c r="G369" s="8"/>
      <c r="H369" s="1"/>
      <c r="I369" s="1"/>
      <c r="J369" s="1"/>
    </row>
    <row r="370" spans="1:10" ht="14.25" customHeight="1" x14ac:dyDescent="0.3">
      <c r="A370" s="10"/>
      <c r="B370" s="10"/>
      <c r="C370" s="10"/>
      <c r="D370" s="10"/>
      <c r="E370" s="8"/>
      <c r="F370" s="8"/>
      <c r="G370" s="8"/>
      <c r="H370" s="1"/>
      <c r="I370" s="1"/>
      <c r="J370" s="1"/>
    </row>
    <row r="371" spans="1:10" ht="14.25" customHeight="1" x14ac:dyDescent="0.3">
      <c r="A371" s="10"/>
      <c r="B371" s="10"/>
      <c r="C371" s="10"/>
      <c r="D371" s="10"/>
      <c r="E371" s="8"/>
      <c r="F371" s="8"/>
      <c r="G371" s="8"/>
      <c r="H371" s="1"/>
      <c r="I371" s="1"/>
      <c r="J371" s="1"/>
    </row>
    <row r="372" spans="1:10" ht="14.25" customHeight="1" x14ac:dyDescent="0.3">
      <c r="A372" s="10"/>
      <c r="B372" s="10"/>
      <c r="C372" s="10"/>
      <c r="D372" s="10"/>
      <c r="E372" s="8"/>
      <c r="F372" s="8"/>
      <c r="G372" s="8"/>
      <c r="H372" s="1"/>
      <c r="I372" s="1"/>
      <c r="J372" s="1"/>
    </row>
    <row r="373" spans="1:10" ht="14.25" customHeight="1" x14ac:dyDescent="0.3">
      <c r="A373" s="10"/>
      <c r="B373" s="10"/>
      <c r="C373" s="10"/>
      <c r="D373" s="10"/>
      <c r="E373" s="8"/>
      <c r="F373" s="8"/>
      <c r="G373" s="8"/>
      <c r="H373" s="1"/>
      <c r="I373" s="1"/>
      <c r="J373" s="1"/>
    </row>
    <row r="374" spans="1:10" ht="14.25" customHeight="1" x14ac:dyDescent="0.3">
      <c r="A374" s="10"/>
      <c r="B374" s="10"/>
      <c r="C374" s="10"/>
      <c r="D374" s="10"/>
      <c r="E374" s="8"/>
      <c r="F374" s="8"/>
      <c r="G374" s="8"/>
      <c r="H374" s="1"/>
      <c r="I374" s="1"/>
      <c r="J374" s="1"/>
    </row>
    <row r="375" spans="1:10" ht="14.25" customHeight="1" x14ac:dyDescent="0.3">
      <c r="A375" s="10"/>
      <c r="B375" s="10"/>
      <c r="C375" s="10"/>
      <c r="D375" s="10"/>
      <c r="E375" s="8"/>
      <c r="F375" s="8"/>
      <c r="G375" s="8"/>
      <c r="H375" s="1"/>
      <c r="I375" s="1"/>
      <c r="J375" s="1"/>
    </row>
    <row r="376" spans="1:10" ht="14.25" customHeight="1" x14ac:dyDescent="0.3">
      <c r="A376" s="10"/>
      <c r="B376" s="10"/>
      <c r="C376" s="10"/>
      <c r="D376" s="10"/>
      <c r="E376" s="8"/>
      <c r="F376" s="8"/>
      <c r="G376" s="8"/>
      <c r="H376" s="1"/>
      <c r="I376" s="1"/>
      <c r="J376" s="1"/>
    </row>
    <row r="377" spans="1:10" ht="14.25" customHeight="1" x14ac:dyDescent="0.3">
      <c r="A377" s="10"/>
      <c r="B377" s="10"/>
      <c r="C377" s="10"/>
      <c r="D377" s="10"/>
      <c r="E377" s="8"/>
      <c r="F377" s="8"/>
      <c r="G377" s="8"/>
      <c r="H377" s="1"/>
      <c r="I377" s="1"/>
      <c r="J377" s="1"/>
    </row>
    <row r="378" spans="1:10" ht="14.25" customHeight="1" x14ac:dyDescent="0.3">
      <c r="A378" s="10"/>
      <c r="B378" s="10"/>
      <c r="C378" s="10"/>
      <c r="D378" s="10"/>
      <c r="E378" s="8"/>
      <c r="F378" s="8"/>
      <c r="G378" s="8"/>
      <c r="H378" s="1"/>
      <c r="I378" s="1"/>
      <c r="J378" s="1"/>
    </row>
    <row r="379" spans="1:10" ht="14.25" customHeight="1" x14ac:dyDescent="0.3">
      <c r="A379" s="10"/>
      <c r="B379" s="10"/>
      <c r="C379" s="10"/>
      <c r="D379" s="10"/>
      <c r="E379" s="8"/>
      <c r="F379" s="8"/>
      <c r="G379" s="8"/>
      <c r="H379" s="1"/>
      <c r="I379" s="1"/>
      <c r="J379" s="1"/>
    </row>
    <row r="380" spans="1:10" ht="14.25" customHeight="1" x14ac:dyDescent="0.3">
      <c r="A380" s="10"/>
      <c r="B380" s="10"/>
      <c r="C380" s="10"/>
      <c r="D380" s="10"/>
      <c r="E380" s="8"/>
      <c r="F380" s="8"/>
      <c r="G380" s="8"/>
      <c r="H380" s="1"/>
      <c r="I380" s="1"/>
      <c r="J380" s="1"/>
    </row>
    <row r="381" spans="1:10" ht="14.25" customHeight="1" x14ac:dyDescent="0.3">
      <c r="A381" s="10"/>
      <c r="B381" s="10"/>
      <c r="C381" s="10"/>
      <c r="D381" s="10"/>
      <c r="E381" s="8"/>
      <c r="F381" s="8"/>
      <c r="G381" s="8"/>
      <c r="H381" s="1"/>
      <c r="I381" s="1"/>
      <c r="J381" s="1"/>
    </row>
    <row r="382" spans="1:10" ht="14.25" customHeight="1" x14ac:dyDescent="0.3">
      <c r="A382" s="10"/>
      <c r="B382" s="10"/>
      <c r="C382" s="10"/>
      <c r="D382" s="10"/>
      <c r="E382" s="8"/>
      <c r="F382" s="8"/>
      <c r="G382" s="8"/>
      <c r="H382" s="1"/>
      <c r="I382" s="1"/>
      <c r="J382" s="1"/>
    </row>
    <row r="383" spans="1:10" ht="14.25" customHeight="1" x14ac:dyDescent="0.3">
      <c r="A383" s="10"/>
      <c r="B383" s="10"/>
      <c r="C383" s="10"/>
      <c r="D383" s="10"/>
      <c r="E383" s="8"/>
      <c r="F383" s="8"/>
      <c r="G383" s="8"/>
      <c r="H383" s="1"/>
      <c r="I383" s="1"/>
      <c r="J383" s="1"/>
    </row>
    <row r="384" spans="1:10" ht="14.25" customHeight="1" x14ac:dyDescent="0.3">
      <c r="A384" s="10"/>
      <c r="B384" s="10"/>
      <c r="C384" s="10"/>
      <c r="D384" s="10"/>
      <c r="E384" s="8"/>
      <c r="F384" s="8"/>
      <c r="G384" s="8"/>
      <c r="H384" s="1"/>
      <c r="I384" s="1"/>
      <c r="J384" s="1"/>
    </row>
    <row r="385" spans="1:10" ht="14.25" customHeight="1" x14ac:dyDescent="0.3">
      <c r="A385" s="10"/>
      <c r="B385" s="10"/>
      <c r="C385" s="10"/>
      <c r="D385" s="10"/>
      <c r="E385" s="8"/>
      <c r="F385" s="8"/>
      <c r="G385" s="8"/>
      <c r="H385" s="1"/>
      <c r="I385" s="1"/>
      <c r="J385" s="1"/>
    </row>
    <row r="386" spans="1:10" ht="14.25" customHeight="1" x14ac:dyDescent="0.3">
      <c r="A386" s="10"/>
      <c r="B386" s="10"/>
      <c r="C386" s="10"/>
      <c r="D386" s="10"/>
      <c r="E386" s="8"/>
      <c r="F386" s="8"/>
      <c r="G386" s="8"/>
      <c r="H386" s="1"/>
      <c r="I386" s="1"/>
      <c r="J386" s="1"/>
    </row>
    <row r="387" spans="1:10" ht="14.25" customHeight="1" x14ac:dyDescent="0.3">
      <c r="A387" s="10"/>
      <c r="B387" s="10"/>
      <c r="C387" s="10"/>
      <c r="D387" s="10"/>
      <c r="E387" s="8"/>
      <c r="F387" s="8"/>
      <c r="G387" s="8"/>
      <c r="H387" s="1"/>
      <c r="I387" s="1"/>
      <c r="J387" s="1"/>
    </row>
    <row r="388" spans="1:10" ht="14.25" customHeight="1" x14ac:dyDescent="0.3">
      <c r="A388" s="10"/>
      <c r="B388" s="10"/>
      <c r="C388" s="10"/>
      <c r="D388" s="10"/>
      <c r="E388" s="8"/>
      <c r="F388" s="8"/>
      <c r="G388" s="8"/>
      <c r="H388" s="1"/>
      <c r="I388" s="1"/>
      <c r="J388" s="1"/>
    </row>
    <row r="389" spans="1:10" ht="14.25" customHeight="1" x14ac:dyDescent="0.3">
      <c r="A389" s="10"/>
      <c r="B389" s="10"/>
      <c r="C389" s="10"/>
      <c r="D389" s="10"/>
      <c r="E389" s="8"/>
      <c r="F389" s="8"/>
      <c r="G389" s="8"/>
      <c r="H389" s="1"/>
      <c r="I389" s="1"/>
      <c r="J389" s="1"/>
    </row>
    <row r="390" spans="1:10" ht="14.25" customHeight="1" x14ac:dyDescent="0.3">
      <c r="A390" s="10"/>
      <c r="B390" s="10"/>
      <c r="C390" s="10"/>
      <c r="D390" s="10"/>
      <c r="E390" s="8"/>
      <c r="F390" s="8"/>
      <c r="G390" s="8"/>
      <c r="H390" s="1"/>
      <c r="I390" s="1"/>
      <c r="J390" s="1"/>
    </row>
    <row r="391" spans="1:10" ht="14.25" customHeight="1" x14ac:dyDescent="0.3">
      <c r="A391" s="10"/>
      <c r="B391" s="10"/>
      <c r="C391" s="10"/>
      <c r="D391" s="10"/>
      <c r="E391" s="8"/>
      <c r="F391" s="8"/>
      <c r="G391" s="8"/>
      <c r="H391" s="1"/>
      <c r="I391" s="1"/>
      <c r="J391" s="1"/>
    </row>
    <row r="392" spans="1:10" ht="14.25" customHeight="1" x14ac:dyDescent="0.3">
      <c r="A392" s="10"/>
      <c r="B392" s="10"/>
      <c r="C392" s="10"/>
      <c r="D392" s="10"/>
      <c r="E392" s="8"/>
      <c r="F392" s="8"/>
      <c r="G392" s="8"/>
      <c r="H392" s="1"/>
      <c r="I392" s="1"/>
      <c r="J392" s="1"/>
    </row>
    <row r="393" spans="1:10" ht="14.25" customHeight="1" x14ac:dyDescent="0.3">
      <c r="A393" s="10"/>
      <c r="B393" s="10"/>
      <c r="C393" s="10"/>
      <c r="D393" s="10"/>
      <c r="E393" s="8"/>
      <c r="F393" s="8"/>
      <c r="G393" s="8"/>
      <c r="H393" s="1"/>
      <c r="I393" s="1"/>
      <c r="J393" s="1"/>
    </row>
    <row r="394" spans="1:10" ht="14.25" customHeight="1" x14ac:dyDescent="0.3">
      <c r="A394" s="10"/>
      <c r="B394" s="10"/>
      <c r="C394" s="10"/>
      <c r="D394" s="10"/>
      <c r="E394" s="8"/>
      <c r="F394" s="8"/>
      <c r="G394" s="8"/>
      <c r="H394" s="1"/>
      <c r="I394" s="1"/>
      <c r="J394" s="1"/>
    </row>
    <row r="395" spans="1:10" ht="14.25" customHeight="1" x14ac:dyDescent="0.3">
      <c r="A395" s="10"/>
      <c r="B395" s="10"/>
      <c r="C395" s="10"/>
      <c r="D395" s="10"/>
      <c r="E395" s="8"/>
      <c r="F395" s="8"/>
      <c r="G395" s="8"/>
      <c r="H395" s="1"/>
      <c r="I395" s="1"/>
      <c r="J395" s="1"/>
    </row>
    <row r="396" spans="1:10" ht="14.25" customHeight="1" x14ac:dyDescent="0.3">
      <c r="A396" s="10"/>
      <c r="B396" s="10"/>
      <c r="C396" s="10"/>
      <c r="D396" s="10"/>
      <c r="E396" s="8"/>
      <c r="F396" s="8"/>
      <c r="G396" s="8"/>
      <c r="H396" s="1"/>
      <c r="I396" s="1"/>
      <c r="J396" s="1"/>
    </row>
    <row r="397" spans="1:10" ht="14.25" customHeight="1" x14ac:dyDescent="0.3">
      <c r="A397" s="10"/>
      <c r="B397" s="10"/>
      <c r="C397" s="10"/>
      <c r="D397" s="10"/>
      <c r="E397" s="8"/>
      <c r="F397" s="8"/>
      <c r="G397" s="8"/>
      <c r="H397" s="1"/>
      <c r="I397" s="1"/>
      <c r="J397" s="1"/>
    </row>
    <row r="398" spans="1:10" ht="14.25" customHeight="1" x14ac:dyDescent="0.3">
      <c r="A398" s="10"/>
      <c r="B398" s="10"/>
      <c r="C398" s="10"/>
      <c r="D398" s="10"/>
      <c r="E398" s="8"/>
      <c r="F398" s="8"/>
      <c r="G398" s="8"/>
      <c r="H398" s="1"/>
      <c r="I398" s="1"/>
      <c r="J398" s="1"/>
    </row>
    <row r="399" spans="1:10" ht="14.25" customHeight="1" x14ac:dyDescent="0.3">
      <c r="A399" s="10"/>
      <c r="B399" s="10"/>
      <c r="C399" s="10"/>
      <c r="D399" s="10"/>
      <c r="E399" s="8"/>
      <c r="F399" s="8"/>
      <c r="G399" s="8"/>
      <c r="H399" s="1"/>
      <c r="I399" s="1"/>
      <c r="J399" s="1"/>
    </row>
    <row r="400" spans="1:10" ht="14.25" customHeight="1" x14ac:dyDescent="0.3">
      <c r="A400" s="10"/>
      <c r="B400" s="10"/>
      <c r="C400" s="10"/>
      <c r="D400" s="10"/>
      <c r="E400" s="8"/>
      <c r="F400" s="8"/>
      <c r="G400" s="8"/>
      <c r="H400" s="1"/>
      <c r="I400" s="1"/>
      <c r="J400" s="1"/>
    </row>
    <row r="401" spans="1:10" ht="14.25" customHeight="1" x14ac:dyDescent="0.3">
      <c r="A401" s="10"/>
      <c r="B401" s="10"/>
      <c r="C401" s="10"/>
      <c r="D401" s="10"/>
      <c r="E401" s="8"/>
      <c r="F401" s="8"/>
      <c r="G401" s="8"/>
      <c r="H401" s="1"/>
      <c r="I401" s="1"/>
      <c r="J401" s="1"/>
    </row>
    <row r="402" spans="1:10" ht="14.25" customHeight="1" x14ac:dyDescent="0.3">
      <c r="A402" s="10"/>
      <c r="B402" s="10"/>
      <c r="C402" s="10"/>
      <c r="D402" s="10"/>
      <c r="E402" s="8"/>
      <c r="F402" s="8"/>
      <c r="G402" s="8"/>
      <c r="H402" s="1"/>
      <c r="I402" s="1"/>
      <c r="J402" s="1"/>
    </row>
    <row r="403" spans="1:10" ht="14.25" customHeight="1" x14ac:dyDescent="0.3">
      <c r="A403" s="10"/>
      <c r="B403" s="10"/>
      <c r="C403" s="10"/>
      <c r="D403" s="10"/>
      <c r="E403" s="8"/>
      <c r="F403" s="8"/>
      <c r="G403" s="8"/>
      <c r="H403" s="1"/>
      <c r="I403" s="1"/>
      <c r="J403" s="1"/>
    </row>
    <row r="404" spans="1:10" ht="14.25" customHeight="1" x14ac:dyDescent="0.3">
      <c r="A404" s="10"/>
      <c r="B404" s="10"/>
      <c r="C404" s="10"/>
      <c r="D404" s="10"/>
      <c r="E404" s="8"/>
      <c r="F404" s="8"/>
      <c r="G404" s="8"/>
      <c r="H404" s="1"/>
      <c r="I404" s="1"/>
      <c r="J404" s="1"/>
    </row>
    <row r="405" spans="1:10" ht="14.25" customHeight="1" x14ac:dyDescent="0.3">
      <c r="A405" s="10"/>
      <c r="B405" s="10"/>
      <c r="C405" s="10"/>
      <c r="D405" s="10"/>
      <c r="E405" s="8"/>
      <c r="F405" s="8"/>
      <c r="G405" s="8"/>
      <c r="H405" s="1"/>
      <c r="I405" s="1"/>
      <c r="J405" s="1"/>
    </row>
    <row r="406" spans="1:10" ht="14.25" customHeight="1" x14ac:dyDescent="0.3">
      <c r="A406" s="10"/>
      <c r="B406" s="10"/>
      <c r="C406" s="10"/>
      <c r="D406" s="10"/>
      <c r="E406" s="8"/>
      <c r="F406" s="8"/>
      <c r="G406" s="8"/>
      <c r="H406" s="1"/>
      <c r="I406" s="1"/>
      <c r="J406" s="1"/>
    </row>
    <row r="407" spans="1:10" ht="14.25" customHeight="1" x14ac:dyDescent="0.3">
      <c r="A407" s="10"/>
      <c r="B407" s="10"/>
      <c r="C407" s="10"/>
      <c r="D407" s="10"/>
      <c r="E407" s="8"/>
      <c r="F407" s="8"/>
      <c r="G407" s="8"/>
      <c r="H407" s="1"/>
      <c r="I407" s="1"/>
      <c r="J407" s="1"/>
    </row>
    <row r="408" spans="1:10" ht="14.25" customHeight="1" x14ac:dyDescent="0.3">
      <c r="A408" s="10"/>
      <c r="B408" s="10"/>
      <c r="C408" s="10"/>
      <c r="D408" s="10"/>
      <c r="E408" s="8"/>
      <c r="F408" s="8"/>
      <c r="G408" s="8"/>
      <c r="H408" s="1"/>
      <c r="I408" s="1"/>
      <c r="J408" s="1"/>
    </row>
    <row r="409" spans="1:10" ht="14.25" customHeight="1" x14ac:dyDescent="0.3">
      <c r="A409" s="10"/>
      <c r="B409" s="10"/>
      <c r="C409" s="10"/>
      <c r="D409" s="10"/>
      <c r="E409" s="8"/>
      <c r="F409" s="8"/>
      <c r="G409" s="8"/>
      <c r="H409" s="1"/>
      <c r="I409" s="1"/>
      <c r="J409" s="1"/>
    </row>
    <row r="410" spans="1:10" ht="14.25" customHeight="1" x14ac:dyDescent="0.3">
      <c r="A410" s="10"/>
      <c r="B410" s="10"/>
      <c r="C410" s="10"/>
      <c r="D410" s="10"/>
      <c r="E410" s="8"/>
      <c r="F410" s="8"/>
      <c r="G410" s="8"/>
      <c r="H410" s="1"/>
      <c r="I410" s="1"/>
      <c r="J410" s="1"/>
    </row>
    <row r="411" spans="1:10" ht="14.25" customHeight="1" x14ac:dyDescent="0.3">
      <c r="A411" s="10"/>
      <c r="B411" s="10"/>
      <c r="C411" s="10"/>
      <c r="D411" s="10"/>
      <c r="E411" s="8"/>
      <c r="F411" s="8"/>
      <c r="G411" s="8"/>
      <c r="H411" s="1"/>
      <c r="I411" s="1"/>
      <c r="J411" s="1"/>
    </row>
    <row r="412" spans="1:10" ht="14.25" customHeight="1" x14ac:dyDescent="0.3">
      <c r="A412" s="10"/>
      <c r="B412" s="10"/>
      <c r="C412" s="10"/>
      <c r="D412" s="10"/>
      <c r="E412" s="8"/>
      <c r="F412" s="8"/>
      <c r="G412" s="8"/>
      <c r="H412" s="1"/>
      <c r="I412" s="1"/>
      <c r="J412" s="1"/>
    </row>
    <row r="413" spans="1:10" ht="14.25" customHeight="1" x14ac:dyDescent="0.3">
      <c r="A413" s="10"/>
      <c r="B413" s="10"/>
      <c r="C413" s="10"/>
      <c r="D413" s="10"/>
      <c r="E413" s="8"/>
      <c r="F413" s="8"/>
      <c r="G413" s="8"/>
      <c r="H413" s="1"/>
      <c r="I413" s="1"/>
      <c r="J413" s="1"/>
    </row>
    <row r="414" spans="1:10" ht="14.25" customHeight="1" x14ac:dyDescent="0.3">
      <c r="A414" s="10"/>
      <c r="B414" s="10"/>
      <c r="C414" s="10"/>
      <c r="D414" s="10"/>
      <c r="E414" s="8"/>
      <c r="F414" s="8"/>
      <c r="G414" s="8"/>
      <c r="H414" s="1"/>
      <c r="I414" s="1"/>
      <c r="J414" s="1"/>
    </row>
    <row r="415" spans="1:10" ht="14.25" customHeight="1" x14ac:dyDescent="0.3">
      <c r="A415" s="10"/>
      <c r="B415" s="10"/>
      <c r="C415" s="10"/>
      <c r="D415" s="10"/>
      <c r="E415" s="8"/>
      <c r="F415" s="8"/>
      <c r="G415" s="8"/>
      <c r="H415" s="1"/>
      <c r="I415" s="1"/>
      <c r="J415" s="1"/>
    </row>
    <row r="416" spans="1:10" ht="14.25" customHeight="1" x14ac:dyDescent="0.3">
      <c r="A416" s="10"/>
      <c r="B416" s="10"/>
      <c r="C416" s="10"/>
      <c r="D416" s="10"/>
      <c r="E416" s="8"/>
      <c r="F416" s="8"/>
      <c r="G416" s="8"/>
      <c r="H416" s="1"/>
      <c r="I416" s="1"/>
      <c r="J416" s="1"/>
    </row>
    <row r="417" spans="1:10" ht="14.25" customHeight="1" x14ac:dyDescent="0.3">
      <c r="A417" s="10"/>
      <c r="B417" s="10"/>
      <c r="C417" s="10"/>
      <c r="D417" s="10"/>
      <c r="E417" s="8"/>
      <c r="F417" s="8"/>
      <c r="G417" s="8"/>
      <c r="H417" s="1"/>
      <c r="I417" s="1"/>
      <c r="J417" s="1"/>
    </row>
    <row r="418" spans="1:10" ht="14.25" customHeight="1" x14ac:dyDescent="0.3">
      <c r="A418" s="10"/>
      <c r="B418" s="10"/>
      <c r="C418" s="10"/>
      <c r="D418" s="10"/>
      <c r="E418" s="8"/>
      <c r="F418" s="8"/>
      <c r="G418" s="8"/>
      <c r="H418" s="1"/>
      <c r="I418" s="1"/>
      <c r="J418" s="1"/>
    </row>
    <row r="419" spans="1:10" ht="14.25" customHeight="1" x14ac:dyDescent="0.3">
      <c r="A419" s="10"/>
      <c r="B419" s="10"/>
      <c r="C419" s="10"/>
      <c r="D419" s="10"/>
      <c r="E419" s="8"/>
      <c r="F419" s="8"/>
      <c r="G419" s="8"/>
      <c r="H419" s="1"/>
      <c r="I419" s="1"/>
      <c r="J419" s="1"/>
    </row>
    <row r="420" spans="1:10" ht="14.25" customHeight="1" x14ac:dyDescent="0.3">
      <c r="A420" s="10"/>
      <c r="B420" s="10"/>
      <c r="C420" s="10"/>
      <c r="D420" s="10"/>
      <c r="E420" s="8"/>
      <c r="F420" s="8"/>
      <c r="G420" s="8"/>
      <c r="H420" s="1"/>
      <c r="I420" s="1"/>
      <c r="J420" s="1"/>
    </row>
    <row r="421" spans="1:10" ht="14.25" customHeight="1" x14ac:dyDescent="0.3">
      <c r="A421" s="10"/>
      <c r="B421" s="10"/>
      <c r="C421" s="10"/>
      <c r="D421" s="10"/>
      <c r="E421" s="8"/>
      <c r="F421" s="8"/>
      <c r="G421" s="8"/>
      <c r="H421" s="1"/>
      <c r="I421" s="1"/>
      <c r="J421" s="1"/>
    </row>
    <row r="422" spans="1:10" ht="14.25" customHeight="1" x14ac:dyDescent="0.3">
      <c r="A422" s="10"/>
      <c r="B422" s="10"/>
      <c r="C422" s="10"/>
      <c r="D422" s="10"/>
      <c r="E422" s="8"/>
      <c r="F422" s="8"/>
      <c r="G422" s="8"/>
      <c r="H422" s="1"/>
      <c r="I422" s="1"/>
      <c r="J422" s="1"/>
    </row>
    <row r="423" spans="1:10" ht="14.25" customHeight="1" x14ac:dyDescent="0.3">
      <c r="A423" s="10"/>
      <c r="B423" s="10"/>
      <c r="C423" s="10"/>
      <c r="D423" s="10"/>
      <c r="E423" s="8"/>
      <c r="F423" s="8"/>
      <c r="G423" s="8"/>
      <c r="H423" s="1"/>
      <c r="I423" s="1"/>
      <c r="J423" s="1"/>
    </row>
    <row r="424" spans="1:10" ht="14.25" customHeight="1" x14ac:dyDescent="0.3">
      <c r="A424" s="10"/>
      <c r="B424" s="10"/>
      <c r="C424" s="10"/>
      <c r="D424" s="10"/>
      <c r="E424" s="8"/>
      <c r="F424" s="8"/>
      <c r="G424" s="8"/>
      <c r="H424" s="1"/>
      <c r="I424" s="1"/>
      <c r="J424" s="1"/>
    </row>
    <row r="425" spans="1:10" ht="14.25" customHeight="1" x14ac:dyDescent="0.3">
      <c r="A425" s="10"/>
      <c r="B425" s="10"/>
      <c r="C425" s="10"/>
      <c r="D425" s="10"/>
      <c r="E425" s="8"/>
      <c r="F425" s="8"/>
      <c r="G425" s="8"/>
      <c r="H425" s="1"/>
      <c r="I425" s="1"/>
      <c r="J425" s="1"/>
    </row>
    <row r="426" spans="1:10" ht="14.25" customHeight="1" x14ac:dyDescent="0.3">
      <c r="A426" s="10"/>
      <c r="B426" s="10"/>
      <c r="C426" s="10"/>
      <c r="D426" s="10"/>
      <c r="E426" s="8"/>
      <c r="F426" s="8"/>
      <c r="G426" s="8"/>
      <c r="H426" s="1"/>
      <c r="I426" s="1"/>
      <c r="J426" s="1"/>
    </row>
    <row r="427" spans="1:10" ht="14.25" customHeight="1" x14ac:dyDescent="0.3">
      <c r="A427" s="10"/>
      <c r="B427" s="10"/>
      <c r="C427" s="10"/>
      <c r="D427" s="10"/>
      <c r="E427" s="8"/>
      <c r="F427" s="8"/>
      <c r="G427" s="8"/>
      <c r="H427" s="1"/>
      <c r="I427" s="1"/>
      <c r="J427" s="1"/>
    </row>
    <row r="428" spans="1:10" ht="14.25" customHeight="1" x14ac:dyDescent="0.3">
      <c r="A428" s="10"/>
      <c r="B428" s="10"/>
      <c r="C428" s="10"/>
      <c r="D428" s="10"/>
      <c r="E428" s="8"/>
      <c r="F428" s="8"/>
      <c r="G428" s="8"/>
      <c r="H428" s="1"/>
      <c r="I428" s="1"/>
      <c r="J428" s="1"/>
    </row>
    <row r="429" spans="1:10" ht="14.25" customHeight="1" x14ac:dyDescent="0.3">
      <c r="A429" s="10"/>
      <c r="B429" s="10"/>
      <c r="C429" s="10"/>
      <c r="D429" s="10"/>
      <c r="E429" s="8"/>
      <c r="F429" s="8"/>
      <c r="G429" s="8"/>
      <c r="H429" s="1"/>
      <c r="I429" s="1"/>
      <c r="J429" s="1"/>
    </row>
    <row r="430" spans="1:10" ht="14.25" customHeight="1" x14ac:dyDescent="0.3">
      <c r="A430" s="10"/>
      <c r="B430" s="10"/>
      <c r="C430" s="10"/>
      <c r="D430" s="10"/>
      <c r="E430" s="8"/>
      <c r="F430" s="8"/>
      <c r="G430" s="8"/>
      <c r="H430" s="1"/>
      <c r="I430" s="1"/>
      <c r="J430" s="1"/>
    </row>
    <row r="431" spans="1:10" ht="14.25" customHeight="1" x14ac:dyDescent="0.3">
      <c r="A431" s="10"/>
      <c r="B431" s="10"/>
      <c r="C431" s="10"/>
      <c r="D431" s="10"/>
      <c r="E431" s="8"/>
      <c r="F431" s="8"/>
      <c r="G431" s="8"/>
      <c r="H431" s="1"/>
      <c r="I431" s="1"/>
      <c r="J431" s="1"/>
    </row>
    <row r="432" spans="1:10" ht="14.25" customHeight="1" x14ac:dyDescent="0.3">
      <c r="A432" s="10"/>
      <c r="B432" s="10"/>
      <c r="C432" s="10"/>
      <c r="D432" s="10"/>
      <c r="E432" s="8"/>
      <c r="F432" s="8"/>
      <c r="G432" s="8"/>
      <c r="H432" s="1"/>
      <c r="I432" s="1"/>
      <c r="J432" s="1"/>
    </row>
    <row r="433" spans="1:10" ht="14.25" customHeight="1" x14ac:dyDescent="0.3">
      <c r="A433" s="10"/>
      <c r="B433" s="10"/>
      <c r="C433" s="10"/>
      <c r="D433" s="10"/>
      <c r="E433" s="8"/>
      <c r="F433" s="8"/>
      <c r="G433" s="8"/>
      <c r="H433" s="1"/>
      <c r="I433" s="1"/>
      <c r="J433" s="1"/>
    </row>
    <row r="434" spans="1:10" ht="14.25" customHeight="1" x14ac:dyDescent="0.3">
      <c r="A434" s="10"/>
      <c r="B434" s="10"/>
      <c r="C434" s="10"/>
      <c r="D434" s="10"/>
      <c r="E434" s="8"/>
      <c r="F434" s="8"/>
      <c r="G434" s="8"/>
      <c r="H434" s="1"/>
      <c r="I434" s="1"/>
      <c r="J434" s="1"/>
    </row>
    <row r="435" spans="1:10" ht="14.25" customHeight="1" x14ac:dyDescent="0.3">
      <c r="A435" s="10"/>
      <c r="B435" s="10"/>
      <c r="C435" s="10"/>
      <c r="D435" s="10"/>
      <c r="E435" s="8"/>
      <c r="F435" s="8"/>
      <c r="G435" s="8"/>
      <c r="H435" s="1"/>
      <c r="I435" s="1"/>
      <c r="J435" s="1"/>
    </row>
    <row r="436" spans="1:10" ht="14.25" customHeight="1" x14ac:dyDescent="0.3">
      <c r="A436" s="10"/>
      <c r="B436" s="10"/>
      <c r="C436" s="10"/>
      <c r="D436" s="10"/>
      <c r="E436" s="8"/>
      <c r="F436" s="8"/>
      <c r="G436" s="8"/>
      <c r="H436" s="1"/>
      <c r="I436" s="1"/>
      <c r="J436" s="1"/>
    </row>
    <row r="437" spans="1:10" ht="14.25" customHeight="1" x14ac:dyDescent="0.3">
      <c r="A437" s="10"/>
      <c r="B437" s="10"/>
      <c r="C437" s="10"/>
      <c r="D437" s="10"/>
      <c r="E437" s="8"/>
      <c r="F437" s="8"/>
      <c r="G437" s="8"/>
      <c r="H437" s="1"/>
      <c r="I437" s="1"/>
      <c r="J437" s="1"/>
    </row>
    <row r="438" spans="1:10" ht="14.25" customHeight="1" x14ac:dyDescent="0.3">
      <c r="A438" s="10"/>
      <c r="B438" s="10"/>
      <c r="C438" s="10"/>
      <c r="D438" s="10"/>
      <c r="E438" s="8"/>
      <c r="F438" s="8"/>
      <c r="G438" s="8"/>
      <c r="H438" s="1"/>
      <c r="I438" s="1"/>
      <c r="J438" s="1"/>
    </row>
    <row r="439" spans="1:10" ht="14.25" customHeight="1" x14ac:dyDescent="0.3">
      <c r="A439" s="10"/>
      <c r="B439" s="10"/>
      <c r="C439" s="10"/>
      <c r="D439" s="10"/>
      <c r="E439" s="8"/>
      <c r="F439" s="8"/>
      <c r="G439" s="8"/>
      <c r="H439" s="1"/>
      <c r="I439" s="1"/>
      <c r="J439" s="1"/>
    </row>
    <row r="440" spans="1:10" ht="14.25" customHeight="1" x14ac:dyDescent="0.3">
      <c r="A440" s="10"/>
      <c r="B440" s="10"/>
      <c r="C440" s="10"/>
      <c r="D440" s="10"/>
      <c r="E440" s="8"/>
      <c r="F440" s="8"/>
      <c r="G440" s="8"/>
      <c r="H440" s="1"/>
      <c r="I440" s="1"/>
      <c r="J440" s="1"/>
    </row>
    <row r="441" spans="1:10" ht="14.25" customHeight="1" x14ac:dyDescent="0.3">
      <c r="A441" s="10"/>
      <c r="B441" s="10"/>
      <c r="C441" s="10"/>
      <c r="D441" s="10"/>
      <c r="E441" s="8"/>
      <c r="F441" s="8"/>
      <c r="G441" s="8"/>
      <c r="H441" s="1"/>
      <c r="I441" s="1"/>
      <c r="J441" s="1"/>
    </row>
    <row r="442" spans="1:10" ht="14.25" customHeight="1" x14ac:dyDescent="0.3">
      <c r="A442" s="10"/>
      <c r="B442" s="10"/>
      <c r="C442" s="10"/>
      <c r="D442" s="10"/>
      <c r="E442" s="8"/>
      <c r="F442" s="8"/>
      <c r="G442" s="8"/>
      <c r="H442" s="1"/>
      <c r="I442" s="1"/>
      <c r="J442" s="1"/>
    </row>
    <row r="443" spans="1:10" ht="14.25" customHeight="1" x14ac:dyDescent="0.3">
      <c r="A443" s="10"/>
      <c r="B443" s="10"/>
      <c r="C443" s="10"/>
      <c r="D443" s="10"/>
      <c r="E443" s="8"/>
      <c r="F443" s="8"/>
      <c r="G443" s="8"/>
      <c r="H443" s="1"/>
      <c r="I443" s="1"/>
      <c r="J443" s="1"/>
    </row>
    <row r="444" spans="1:10" ht="14.25" customHeight="1" x14ac:dyDescent="0.3">
      <c r="A444" s="10"/>
      <c r="B444" s="10"/>
      <c r="C444" s="10"/>
      <c r="D444" s="10"/>
      <c r="E444" s="8"/>
      <c r="F444" s="8"/>
      <c r="G444" s="8"/>
      <c r="H444" s="1"/>
      <c r="I444" s="1"/>
      <c r="J444" s="1"/>
    </row>
    <row r="445" spans="1:10" ht="14.25" customHeight="1" x14ac:dyDescent="0.3">
      <c r="A445" s="10"/>
      <c r="B445" s="10"/>
      <c r="C445" s="10"/>
      <c r="D445" s="10"/>
      <c r="E445" s="8"/>
      <c r="F445" s="8"/>
      <c r="G445" s="8"/>
      <c r="H445" s="1"/>
      <c r="I445" s="1"/>
      <c r="J445" s="1"/>
    </row>
    <row r="446" spans="1:10" ht="14.25" customHeight="1" x14ac:dyDescent="0.3">
      <c r="A446" s="10"/>
      <c r="B446" s="10"/>
      <c r="C446" s="10"/>
      <c r="D446" s="10"/>
      <c r="E446" s="8"/>
      <c r="F446" s="8"/>
      <c r="G446" s="8"/>
      <c r="H446" s="1"/>
      <c r="I446" s="1"/>
      <c r="J446" s="1"/>
    </row>
    <row r="447" spans="1:10" ht="14.25" customHeight="1" x14ac:dyDescent="0.3">
      <c r="A447" s="10"/>
      <c r="B447" s="10"/>
      <c r="C447" s="10"/>
      <c r="D447" s="10"/>
      <c r="E447" s="8"/>
      <c r="F447" s="8"/>
      <c r="G447" s="8"/>
      <c r="H447" s="1"/>
      <c r="I447" s="1"/>
      <c r="J447" s="1"/>
    </row>
    <row r="448" spans="1:10" ht="14.25" customHeight="1" x14ac:dyDescent="0.3">
      <c r="A448" s="10"/>
      <c r="B448" s="10"/>
      <c r="C448" s="10"/>
      <c r="D448" s="10"/>
      <c r="E448" s="8"/>
      <c r="F448" s="8"/>
      <c r="G448" s="8"/>
      <c r="H448" s="1"/>
      <c r="I448" s="1"/>
      <c r="J448" s="1"/>
    </row>
    <row r="449" spans="1:10" ht="14.25" customHeight="1" x14ac:dyDescent="0.3">
      <c r="A449" s="10"/>
      <c r="B449" s="10"/>
      <c r="C449" s="10"/>
      <c r="D449" s="10"/>
      <c r="E449" s="8"/>
      <c r="F449" s="8"/>
      <c r="G449" s="8"/>
      <c r="H449" s="1"/>
      <c r="I449" s="1"/>
      <c r="J449" s="1"/>
    </row>
    <row r="450" spans="1:10" ht="14.25" customHeight="1" x14ac:dyDescent="0.3">
      <c r="A450" s="10"/>
      <c r="B450" s="10"/>
      <c r="C450" s="10"/>
      <c r="D450" s="10"/>
      <c r="E450" s="8"/>
      <c r="F450" s="8"/>
      <c r="G450" s="8"/>
      <c r="H450" s="1"/>
      <c r="I450" s="1"/>
      <c r="J450" s="1"/>
    </row>
    <row r="451" spans="1:10" ht="14.25" customHeight="1" x14ac:dyDescent="0.3">
      <c r="A451" s="10"/>
      <c r="B451" s="10"/>
      <c r="C451" s="10"/>
      <c r="D451" s="10"/>
      <c r="E451" s="8"/>
      <c r="F451" s="8"/>
      <c r="G451" s="8"/>
      <c r="H451" s="1"/>
      <c r="I451" s="1"/>
      <c r="J451" s="1"/>
    </row>
    <row r="452" spans="1:10" ht="14.25" customHeight="1" x14ac:dyDescent="0.3">
      <c r="A452" s="10"/>
      <c r="B452" s="10"/>
      <c r="C452" s="10"/>
      <c r="D452" s="10"/>
      <c r="E452" s="8"/>
      <c r="F452" s="8"/>
      <c r="G452" s="8"/>
      <c r="H452" s="1"/>
      <c r="I452" s="1"/>
      <c r="J452" s="1"/>
    </row>
    <row r="453" spans="1:10" ht="14.25" customHeight="1" x14ac:dyDescent="0.3">
      <c r="A453" s="10"/>
      <c r="B453" s="10"/>
      <c r="C453" s="10"/>
      <c r="D453" s="10"/>
      <c r="E453" s="8"/>
      <c r="F453" s="8"/>
      <c r="G453" s="8"/>
      <c r="H453" s="1"/>
      <c r="I453" s="1"/>
      <c r="J453" s="1"/>
    </row>
    <row r="454" spans="1:10" ht="14.25" customHeight="1" x14ac:dyDescent="0.3">
      <c r="A454" s="10"/>
      <c r="B454" s="10"/>
      <c r="C454" s="10"/>
      <c r="D454" s="10"/>
      <c r="E454" s="8"/>
      <c r="F454" s="8"/>
      <c r="G454" s="8"/>
      <c r="H454" s="1"/>
      <c r="I454" s="1"/>
      <c r="J454" s="1"/>
    </row>
    <row r="455" spans="1:10" ht="14.25" customHeight="1" x14ac:dyDescent="0.3">
      <c r="A455" s="10"/>
      <c r="B455" s="10"/>
      <c r="C455" s="10"/>
      <c r="D455" s="10"/>
      <c r="E455" s="8"/>
      <c r="F455" s="8"/>
      <c r="G455" s="8"/>
      <c r="H455" s="1"/>
      <c r="I455" s="1"/>
      <c r="J455" s="1"/>
    </row>
    <row r="456" spans="1:10" ht="14.25" customHeight="1" x14ac:dyDescent="0.3">
      <c r="A456" s="10"/>
      <c r="B456" s="10"/>
      <c r="C456" s="10"/>
      <c r="D456" s="10"/>
      <c r="E456" s="8"/>
      <c r="F456" s="8"/>
      <c r="G456" s="8"/>
      <c r="H456" s="1"/>
      <c r="I456" s="1"/>
      <c r="J456" s="1"/>
    </row>
    <row r="457" spans="1:10" ht="14.25" customHeight="1" x14ac:dyDescent="0.3">
      <c r="A457" s="10"/>
      <c r="B457" s="10"/>
      <c r="C457" s="10"/>
      <c r="D457" s="10"/>
      <c r="E457" s="8"/>
      <c r="F457" s="8"/>
      <c r="G457" s="8"/>
      <c r="H457" s="1"/>
      <c r="I457" s="1"/>
      <c r="J457" s="1"/>
    </row>
    <row r="458" spans="1:10" ht="14.25" customHeight="1" x14ac:dyDescent="0.3">
      <c r="A458" s="10"/>
      <c r="B458" s="10"/>
      <c r="C458" s="10"/>
      <c r="D458" s="10"/>
      <c r="E458" s="8"/>
      <c r="F458" s="8"/>
      <c r="G458" s="8"/>
      <c r="H458" s="1"/>
      <c r="I458" s="1"/>
      <c r="J458" s="1"/>
    </row>
    <row r="459" spans="1:10" ht="14.25" customHeight="1" x14ac:dyDescent="0.3">
      <c r="A459" s="10"/>
      <c r="B459" s="10"/>
      <c r="C459" s="10"/>
      <c r="D459" s="10"/>
      <c r="E459" s="8"/>
      <c r="F459" s="8"/>
      <c r="G459" s="8"/>
      <c r="H459" s="1"/>
      <c r="I459" s="1"/>
      <c r="J459" s="1"/>
    </row>
    <row r="460" spans="1:10" ht="14.25" customHeight="1" x14ac:dyDescent="0.3">
      <c r="A460" s="10"/>
      <c r="B460" s="10"/>
      <c r="C460" s="10"/>
      <c r="D460" s="10"/>
      <c r="E460" s="8"/>
      <c r="F460" s="8"/>
      <c r="G460" s="8"/>
      <c r="H460" s="1"/>
      <c r="I460" s="1"/>
      <c r="J460" s="1"/>
    </row>
    <row r="461" spans="1:10" ht="14.25" customHeight="1" x14ac:dyDescent="0.3">
      <c r="A461" s="10"/>
      <c r="B461" s="10"/>
      <c r="C461" s="10"/>
      <c r="D461" s="10"/>
      <c r="E461" s="8"/>
      <c r="F461" s="8"/>
      <c r="G461" s="8"/>
      <c r="H461" s="1"/>
      <c r="I461" s="1"/>
      <c r="J461" s="1"/>
    </row>
    <row r="462" spans="1:10" ht="14.25" customHeight="1" x14ac:dyDescent="0.3">
      <c r="A462" s="10"/>
      <c r="B462" s="10"/>
      <c r="C462" s="10"/>
      <c r="D462" s="10"/>
      <c r="E462" s="8"/>
      <c r="F462" s="8"/>
      <c r="G462" s="8"/>
      <c r="H462" s="1"/>
      <c r="I462" s="1"/>
      <c r="J462" s="1"/>
    </row>
    <row r="463" spans="1:10" ht="14.25" customHeight="1" x14ac:dyDescent="0.3">
      <c r="A463" s="10"/>
      <c r="B463" s="10"/>
      <c r="C463" s="10"/>
      <c r="D463" s="10"/>
      <c r="E463" s="8"/>
      <c r="F463" s="8"/>
      <c r="G463" s="8"/>
      <c r="H463" s="1"/>
      <c r="I463" s="1"/>
      <c r="J463" s="1"/>
    </row>
    <row r="464" spans="1:10" ht="14.25" customHeight="1" x14ac:dyDescent="0.3">
      <c r="A464" s="10"/>
      <c r="B464" s="10"/>
      <c r="C464" s="10"/>
      <c r="D464" s="10"/>
      <c r="E464" s="8"/>
      <c r="F464" s="8"/>
      <c r="G464" s="8"/>
      <c r="H464" s="1"/>
      <c r="I464" s="1"/>
      <c r="J464" s="1"/>
    </row>
    <row r="465" spans="1:10" ht="14.25" customHeight="1" x14ac:dyDescent="0.3">
      <c r="A465" s="10"/>
      <c r="B465" s="10"/>
      <c r="C465" s="10"/>
      <c r="D465" s="10"/>
      <c r="E465" s="8"/>
      <c r="F465" s="8"/>
      <c r="G465" s="8"/>
      <c r="H465" s="1"/>
      <c r="I465" s="1"/>
      <c r="J465" s="1"/>
    </row>
    <row r="466" spans="1:10" ht="14.25" customHeight="1" x14ac:dyDescent="0.3">
      <c r="A466" s="10"/>
      <c r="B466" s="10"/>
      <c r="C466" s="10"/>
      <c r="D466" s="10"/>
      <c r="E466" s="8"/>
      <c r="F466" s="8"/>
      <c r="G466" s="8"/>
      <c r="H466" s="1"/>
      <c r="I466" s="1"/>
      <c r="J466" s="1"/>
    </row>
    <row r="467" spans="1:10" ht="14.25" customHeight="1" x14ac:dyDescent="0.3">
      <c r="A467" s="10"/>
      <c r="B467" s="10"/>
      <c r="C467" s="10"/>
      <c r="D467" s="10"/>
      <c r="E467" s="8"/>
      <c r="F467" s="8"/>
      <c r="G467" s="8"/>
      <c r="H467" s="1"/>
      <c r="I467" s="1"/>
      <c r="J467" s="1"/>
    </row>
    <row r="468" spans="1:10" ht="14.25" customHeight="1" x14ac:dyDescent="0.3">
      <c r="A468" s="10"/>
      <c r="B468" s="10"/>
      <c r="C468" s="10"/>
      <c r="D468" s="10"/>
      <c r="E468" s="8"/>
      <c r="F468" s="8"/>
      <c r="G468" s="8"/>
      <c r="H468" s="1"/>
      <c r="I468" s="1"/>
      <c r="J468" s="1"/>
    </row>
    <row r="469" spans="1:10" ht="14.25" customHeight="1" x14ac:dyDescent="0.3">
      <c r="A469" s="10"/>
      <c r="B469" s="10"/>
      <c r="C469" s="10"/>
      <c r="D469" s="10"/>
      <c r="E469" s="8"/>
      <c r="F469" s="8"/>
      <c r="G469" s="8"/>
      <c r="H469" s="1"/>
      <c r="I469" s="1"/>
      <c r="J469" s="1"/>
    </row>
    <row r="470" spans="1:10" ht="14.25" customHeight="1" x14ac:dyDescent="0.3">
      <c r="A470" s="10"/>
      <c r="B470" s="10"/>
      <c r="C470" s="10"/>
      <c r="D470" s="10"/>
      <c r="E470" s="8"/>
      <c r="F470" s="8"/>
      <c r="G470" s="8"/>
      <c r="H470" s="1"/>
      <c r="I470" s="1"/>
      <c r="J470" s="1"/>
    </row>
    <row r="471" spans="1:10" ht="14.25" customHeight="1" x14ac:dyDescent="0.3">
      <c r="A471" s="10"/>
      <c r="B471" s="10"/>
      <c r="C471" s="10"/>
      <c r="D471" s="10"/>
      <c r="E471" s="8"/>
      <c r="F471" s="8"/>
      <c r="G471" s="8"/>
      <c r="H471" s="1"/>
      <c r="I471" s="1"/>
      <c r="J471" s="1"/>
    </row>
    <row r="472" spans="1:10" ht="14.25" customHeight="1" x14ac:dyDescent="0.3">
      <c r="A472" s="10"/>
      <c r="B472" s="10"/>
      <c r="C472" s="10"/>
      <c r="D472" s="10"/>
      <c r="E472" s="8"/>
      <c r="F472" s="8"/>
      <c r="G472" s="8"/>
      <c r="H472" s="1"/>
      <c r="I472" s="1"/>
      <c r="J472" s="1"/>
    </row>
    <row r="473" spans="1:10" ht="14.25" customHeight="1" x14ac:dyDescent="0.3">
      <c r="A473" s="10"/>
      <c r="B473" s="10"/>
      <c r="C473" s="10"/>
      <c r="D473" s="10"/>
      <c r="E473" s="8"/>
      <c r="F473" s="8"/>
      <c r="G473" s="8"/>
      <c r="H473" s="1"/>
      <c r="I473" s="1"/>
      <c r="J473" s="1"/>
    </row>
    <row r="474" spans="1:10" ht="14.25" customHeight="1" x14ac:dyDescent="0.3">
      <c r="A474" s="10"/>
      <c r="B474" s="10"/>
      <c r="C474" s="10"/>
      <c r="D474" s="10"/>
      <c r="E474" s="8"/>
      <c r="F474" s="8"/>
      <c r="G474" s="8"/>
      <c r="H474" s="1"/>
      <c r="I474" s="1"/>
      <c r="J474" s="1"/>
    </row>
    <row r="475" spans="1:10" ht="14.25" customHeight="1" x14ac:dyDescent="0.3">
      <c r="A475" s="10"/>
      <c r="B475" s="10"/>
      <c r="C475" s="10"/>
      <c r="D475" s="10"/>
      <c r="E475" s="8"/>
      <c r="F475" s="8"/>
      <c r="G475" s="8"/>
      <c r="H475" s="1"/>
      <c r="I475" s="1"/>
      <c r="J475" s="1"/>
    </row>
    <row r="476" spans="1:10" ht="14.25" customHeight="1" x14ac:dyDescent="0.3">
      <c r="A476" s="10"/>
      <c r="B476" s="10"/>
      <c r="C476" s="10"/>
      <c r="D476" s="10"/>
      <c r="E476" s="8"/>
      <c r="F476" s="8"/>
      <c r="G476" s="8"/>
      <c r="H476" s="1"/>
      <c r="I476" s="1"/>
      <c r="J476" s="1"/>
    </row>
    <row r="477" spans="1:10" ht="14.25" customHeight="1" x14ac:dyDescent="0.3">
      <c r="A477" s="10"/>
      <c r="B477" s="10"/>
      <c r="C477" s="10"/>
      <c r="D477" s="10"/>
      <c r="E477" s="8"/>
      <c r="F477" s="8"/>
      <c r="G477" s="8"/>
      <c r="H477" s="1"/>
      <c r="I477" s="1"/>
      <c r="J477" s="1"/>
    </row>
    <row r="478" spans="1:10" ht="14.25" customHeight="1" x14ac:dyDescent="0.3">
      <c r="A478" s="10"/>
      <c r="B478" s="10"/>
      <c r="C478" s="10"/>
      <c r="D478" s="10"/>
      <c r="E478" s="8"/>
      <c r="F478" s="8"/>
      <c r="G478" s="8"/>
      <c r="H478" s="1"/>
      <c r="I478" s="1"/>
      <c r="J478" s="1"/>
    </row>
    <row r="479" spans="1:10" ht="14.25" customHeight="1" x14ac:dyDescent="0.3">
      <c r="A479" s="10"/>
      <c r="B479" s="10"/>
      <c r="C479" s="10"/>
      <c r="D479" s="10"/>
      <c r="E479" s="8"/>
      <c r="F479" s="8"/>
      <c r="G479" s="8"/>
      <c r="H479" s="1"/>
      <c r="I479" s="1"/>
      <c r="J479" s="1"/>
    </row>
    <row r="480" spans="1:10" ht="14.25" customHeight="1" x14ac:dyDescent="0.3">
      <c r="A480" s="10"/>
      <c r="B480" s="10"/>
      <c r="C480" s="10"/>
      <c r="D480" s="10"/>
      <c r="E480" s="8"/>
      <c r="F480" s="8"/>
      <c r="G480" s="8"/>
      <c r="H480" s="1"/>
      <c r="I480" s="1"/>
      <c r="J480" s="1"/>
    </row>
    <row r="481" spans="1:10" ht="14.25" customHeight="1" x14ac:dyDescent="0.3">
      <c r="A481" s="10"/>
      <c r="B481" s="10"/>
      <c r="C481" s="10"/>
      <c r="D481" s="10"/>
      <c r="E481" s="8"/>
      <c r="F481" s="8"/>
      <c r="G481" s="8"/>
      <c r="H481" s="1"/>
      <c r="I481" s="1"/>
      <c r="J481" s="1"/>
    </row>
    <row r="482" spans="1:10" ht="14.25" customHeight="1" x14ac:dyDescent="0.3">
      <c r="A482" s="10"/>
      <c r="B482" s="10"/>
      <c r="C482" s="10"/>
      <c r="D482" s="10"/>
      <c r="E482" s="8"/>
      <c r="F482" s="8"/>
      <c r="G482" s="8"/>
      <c r="H482" s="1"/>
      <c r="I482" s="1"/>
      <c r="J482" s="1"/>
    </row>
    <row r="483" spans="1:10" ht="14.25" customHeight="1" x14ac:dyDescent="0.3">
      <c r="A483" s="10"/>
      <c r="B483" s="10"/>
      <c r="C483" s="10"/>
      <c r="D483" s="10"/>
      <c r="E483" s="8"/>
      <c r="F483" s="8"/>
      <c r="G483" s="8"/>
      <c r="H483" s="1"/>
      <c r="I483" s="1"/>
      <c r="J483" s="1"/>
    </row>
    <row r="484" spans="1:10" ht="14.25" customHeight="1" x14ac:dyDescent="0.3">
      <c r="A484" s="10"/>
      <c r="B484" s="10"/>
      <c r="C484" s="10"/>
      <c r="D484" s="10"/>
      <c r="E484" s="8"/>
      <c r="F484" s="8"/>
      <c r="G484" s="8"/>
      <c r="H484" s="1"/>
      <c r="I484" s="1"/>
      <c r="J484" s="1"/>
    </row>
    <row r="485" spans="1:10" ht="14.25" customHeight="1" x14ac:dyDescent="0.3">
      <c r="A485" s="10"/>
      <c r="B485" s="10"/>
      <c r="C485" s="10"/>
      <c r="D485" s="10"/>
      <c r="E485" s="8"/>
      <c r="F485" s="8"/>
      <c r="G485" s="8"/>
      <c r="H485" s="1"/>
      <c r="I485" s="1"/>
      <c r="J485" s="1"/>
    </row>
    <row r="486" spans="1:10" ht="14.25" customHeight="1" x14ac:dyDescent="0.3">
      <c r="A486" s="10"/>
      <c r="B486" s="10"/>
      <c r="C486" s="10"/>
      <c r="D486" s="10"/>
      <c r="E486" s="8"/>
      <c r="F486" s="8"/>
      <c r="G486" s="8"/>
      <c r="H486" s="1"/>
      <c r="I486" s="1"/>
      <c r="J486" s="1"/>
    </row>
    <row r="487" spans="1:10" ht="14.25" customHeight="1" x14ac:dyDescent="0.3">
      <c r="A487" s="10"/>
      <c r="B487" s="10"/>
      <c r="C487" s="10"/>
      <c r="D487" s="10"/>
      <c r="E487" s="8"/>
      <c r="F487" s="8"/>
      <c r="G487" s="8"/>
      <c r="H487" s="1"/>
      <c r="I487" s="1"/>
      <c r="J487" s="1"/>
    </row>
    <row r="488" spans="1:10" ht="14.25" customHeight="1" x14ac:dyDescent="0.3">
      <c r="A488" s="10"/>
      <c r="B488" s="10"/>
      <c r="C488" s="10"/>
      <c r="D488" s="10"/>
      <c r="E488" s="8"/>
      <c r="F488" s="8"/>
      <c r="G488" s="8"/>
      <c r="H488" s="1"/>
      <c r="I488" s="1"/>
      <c r="J488" s="1"/>
    </row>
    <row r="489" spans="1:10" ht="14.25" customHeight="1" x14ac:dyDescent="0.3">
      <c r="A489" s="10"/>
      <c r="B489" s="10"/>
      <c r="C489" s="10"/>
      <c r="D489" s="10"/>
      <c r="E489" s="8"/>
      <c r="F489" s="8"/>
      <c r="G489" s="8"/>
      <c r="H489" s="1"/>
      <c r="I489" s="1"/>
      <c r="J489" s="1"/>
    </row>
    <row r="490" spans="1:10" ht="14.25" customHeight="1" x14ac:dyDescent="0.3">
      <c r="A490" s="10"/>
      <c r="B490" s="10"/>
      <c r="C490" s="10"/>
      <c r="D490" s="10"/>
      <c r="E490" s="8"/>
      <c r="F490" s="8"/>
      <c r="G490" s="8"/>
      <c r="H490" s="1"/>
      <c r="I490" s="1"/>
      <c r="J490" s="1"/>
    </row>
    <row r="491" spans="1:10" ht="14.25" customHeight="1" x14ac:dyDescent="0.3">
      <c r="A491" s="10"/>
      <c r="B491" s="10"/>
      <c r="C491" s="10"/>
      <c r="D491" s="10"/>
      <c r="E491" s="8"/>
      <c r="F491" s="8"/>
      <c r="G491" s="8"/>
      <c r="H491" s="1"/>
      <c r="I491" s="1"/>
      <c r="J491" s="1"/>
    </row>
    <row r="492" spans="1:10" ht="14.25" customHeight="1" x14ac:dyDescent="0.3">
      <c r="A492" s="10"/>
      <c r="B492" s="10"/>
      <c r="C492" s="10"/>
      <c r="D492" s="10"/>
      <c r="E492" s="8"/>
      <c r="F492" s="8"/>
      <c r="G492" s="8"/>
      <c r="H492" s="1"/>
      <c r="I492" s="1"/>
      <c r="J492" s="1"/>
    </row>
    <row r="493" spans="1:10" ht="14.25" customHeight="1" x14ac:dyDescent="0.3">
      <c r="A493" s="10"/>
      <c r="B493" s="10"/>
      <c r="C493" s="10"/>
      <c r="D493" s="10"/>
      <c r="E493" s="8"/>
      <c r="F493" s="8"/>
      <c r="G493" s="8"/>
      <c r="H493" s="1"/>
      <c r="I493" s="1"/>
      <c r="J493" s="1"/>
    </row>
    <row r="494" spans="1:10" ht="14.25" customHeight="1" x14ac:dyDescent="0.3">
      <c r="A494" s="10"/>
      <c r="B494" s="10"/>
      <c r="C494" s="10"/>
      <c r="D494" s="10"/>
      <c r="E494" s="8"/>
      <c r="F494" s="8"/>
      <c r="G494" s="8"/>
      <c r="H494" s="1"/>
      <c r="I494" s="1"/>
      <c r="J494" s="1"/>
    </row>
    <row r="495" spans="1:10" ht="14.25" customHeight="1" x14ac:dyDescent="0.3">
      <c r="A495" s="10"/>
      <c r="B495" s="10"/>
      <c r="C495" s="10"/>
      <c r="D495" s="10"/>
      <c r="E495" s="8"/>
      <c r="F495" s="8"/>
      <c r="G495" s="8"/>
      <c r="H495" s="1"/>
      <c r="I495" s="1"/>
      <c r="J495" s="1"/>
    </row>
    <row r="496" spans="1:10" ht="14.25" customHeight="1" x14ac:dyDescent="0.3">
      <c r="A496" s="10"/>
      <c r="B496" s="10"/>
      <c r="C496" s="10"/>
      <c r="D496" s="10"/>
      <c r="E496" s="8"/>
      <c r="F496" s="8"/>
      <c r="G496" s="8"/>
      <c r="H496" s="1"/>
      <c r="I496" s="1"/>
      <c r="J496" s="1"/>
    </row>
    <row r="497" spans="1:10" ht="14.25" customHeight="1" x14ac:dyDescent="0.3">
      <c r="A497" s="10"/>
      <c r="B497" s="10"/>
      <c r="C497" s="10"/>
      <c r="D497" s="10"/>
      <c r="E497" s="8"/>
      <c r="F497" s="8"/>
      <c r="G497" s="8"/>
      <c r="H497" s="1"/>
      <c r="I497" s="1"/>
      <c r="J497" s="1"/>
    </row>
    <row r="498" spans="1:10" ht="14.25" customHeight="1" x14ac:dyDescent="0.3">
      <c r="A498" s="10"/>
      <c r="B498" s="10"/>
      <c r="C498" s="10"/>
      <c r="D498" s="10"/>
      <c r="E498" s="8"/>
      <c r="F498" s="8"/>
      <c r="G498" s="8"/>
      <c r="H498" s="1"/>
      <c r="I498" s="1"/>
      <c r="J498" s="1"/>
    </row>
    <row r="499" spans="1:10" ht="14.25" customHeight="1" x14ac:dyDescent="0.3">
      <c r="A499" s="10"/>
      <c r="B499" s="10"/>
      <c r="C499" s="10"/>
      <c r="D499" s="10"/>
      <c r="E499" s="8"/>
      <c r="F499" s="8"/>
      <c r="G499" s="8"/>
      <c r="H499" s="1"/>
      <c r="I499" s="1"/>
      <c r="J499" s="1"/>
    </row>
    <row r="500" spans="1:10" ht="14.25" customHeight="1" x14ac:dyDescent="0.3">
      <c r="A500" s="10"/>
      <c r="B500" s="10"/>
      <c r="C500" s="10"/>
      <c r="D500" s="10"/>
      <c r="E500" s="8"/>
      <c r="F500" s="8"/>
      <c r="G500" s="8"/>
      <c r="H500" s="1"/>
      <c r="I500" s="1"/>
      <c r="J500" s="1"/>
    </row>
    <row r="501" spans="1:10" ht="14.25" customHeight="1" x14ac:dyDescent="0.3">
      <c r="A501" s="10"/>
      <c r="B501" s="10"/>
      <c r="C501" s="10"/>
      <c r="D501" s="10"/>
      <c r="E501" s="8"/>
      <c r="F501" s="8"/>
      <c r="G501" s="8"/>
      <c r="H501" s="1"/>
      <c r="I501" s="1"/>
      <c r="J501" s="1"/>
    </row>
    <row r="502" spans="1:10" ht="14.25" customHeight="1" x14ac:dyDescent="0.3">
      <c r="A502" s="10"/>
      <c r="B502" s="10"/>
      <c r="C502" s="10"/>
      <c r="D502" s="10"/>
      <c r="E502" s="8"/>
      <c r="F502" s="8"/>
      <c r="G502" s="8"/>
      <c r="H502" s="1"/>
      <c r="I502" s="1"/>
      <c r="J502" s="1"/>
    </row>
    <row r="503" spans="1:10" ht="14.25" customHeight="1" x14ac:dyDescent="0.3">
      <c r="A503" s="10"/>
      <c r="B503" s="10"/>
      <c r="C503" s="10"/>
      <c r="D503" s="10"/>
      <c r="E503" s="8"/>
      <c r="F503" s="8"/>
      <c r="G503" s="8"/>
      <c r="H503" s="1"/>
      <c r="I503" s="1"/>
      <c r="J503" s="1"/>
    </row>
    <row r="504" spans="1:10" ht="14.25" customHeight="1" x14ac:dyDescent="0.3">
      <c r="A504" s="10"/>
      <c r="B504" s="10"/>
      <c r="C504" s="10"/>
      <c r="D504" s="10"/>
      <c r="E504" s="8"/>
      <c r="F504" s="8"/>
      <c r="G504" s="8"/>
      <c r="H504" s="1"/>
      <c r="I504" s="1"/>
      <c r="J504" s="1"/>
    </row>
    <row r="505" spans="1:10" ht="14.25" customHeight="1" x14ac:dyDescent="0.3">
      <c r="A505" s="10"/>
      <c r="B505" s="10"/>
      <c r="C505" s="10"/>
      <c r="D505" s="10"/>
      <c r="E505" s="8"/>
      <c r="F505" s="8"/>
      <c r="G505" s="8"/>
      <c r="H505" s="1"/>
      <c r="I505" s="1"/>
      <c r="J505" s="1"/>
    </row>
    <row r="506" spans="1:10" ht="14.25" customHeight="1" x14ac:dyDescent="0.3">
      <c r="A506" s="10"/>
      <c r="B506" s="10"/>
      <c r="C506" s="10"/>
      <c r="D506" s="10"/>
      <c r="E506" s="8"/>
      <c r="F506" s="8"/>
      <c r="G506" s="8"/>
      <c r="H506" s="1"/>
      <c r="I506" s="1"/>
      <c r="J506" s="1"/>
    </row>
    <row r="507" spans="1:10" ht="14.25" customHeight="1" x14ac:dyDescent="0.3">
      <c r="A507" s="10"/>
      <c r="B507" s="10"/>
      <c r="C507" s="10"/>
      <c r="D507" s="10"/>
      <c r="E507" s="8"/>
      <c r="F507" s="8"/>
      <c r="G507" s="8"/>
      <c r="H507" s="1"/>
      <c r="I507" s="1"/>
      <c r="J507" s="1"/>
    </row>
    <row r="508" spans="1:10" ht="14.25" customHeight="1" x14ac:dyDescent="0.3">
      <c r="A508" s="10"/>
      <c r="B508" s="10"/>
      <c r="C508" s="10"/>
      <c r="D508" s="10"/>
      <c r="E508" s="8"/>
      <c r="F508" s="8"/>
      <c r="G508" s="8"/>
      <c r="H508" s="1"/>
      <c r="I508" s="1"/>
      <c r="J508" s="1"/>
    </row>
    <row r="509" spans="1:10" ht="14.25" customHeight="1" x14ac:dyDescent="0.3">
      <c r="A509" s="10"/>
      <c r="B509" s="10"/>
      <c r="C509" s="10"/>
      <c r="D509" s="10"/>
      <c r="E509" s="8"/>
      <c r="F509" s="8"/>
      <c r="G509" s="8"/>
      <c r="H509" s="1"/>
      <c r="I509" s="1"/>
      <c r="J509" s="1"/>
    </row>
    <row r="510" spans="1:10" ht="14.25" customHeight="1" x14ac:dyDescent="0.3">
      <c r="A510" s="10"/>
      <c r="B510" s="10"/>
      <c r="C510" s="10"/>
      <c r="D510" s="10"/>
      <c r="E510" s="8"/>
      <c r="F510" s="8"/>
      <c r="G510" s="8"/>
      <c r="H510" s="1"/>
      <c r="I510" s="1"/>
      <c r="J510" s="1"/>
    </row>
    <row r="511" spans="1:10" ht="14.25" customHeight="1" x14ac:dyDescent="0.3">
      <c r="A511" s="10"/>
      <c r="B511" s="10"/>
      <c r="C511" s="10"/>
      <c r="D511" s="10"/>
      <c r="E511" s="8"/>
      <c r="F511" s="8"/>
      <c r="G511" s="8"/>
      <c r="H511" s="1"/>
      <c r="I511" s="1"/>
      <c r="J511" s="1"/>
    </row>
    <row r="512" spans="1:10" ht="14.25" customHeight="1" x14ac:dyDescent="0.3">
      <c r="A512" s="10"/>
      <c r="B512" s="10"/>
      <c r="C512" s="10"/>
      <c r="D512" s="10"/>
      <c r="E512" s="8"/>
      <c r="F512" s="8"/>
      <c r="G512" s="8"/>
      <c r="H512" s="1"/>
      <c r="I512" s="1"/>
      <c r="J512" s="1"/>
    </row>
    <row r="513" spans="1:10" ht="14.25" customHeight="1" x14ac:dyDescent="0.3">
      <c r="A513" s="10"/>
      <c r="B513" s="10"/>
      <c r="C513" s="10"/>
      <c r="D513" s="10"/>
      <c r="E513" s="8"/>
      <c r="F513" s="8"/>
      <c r="G513" s="8"/>
      <c r="H513" s="1"/>
      <c r="I513" s="1"/>
      <c r="J513" s="1"/>
    </row>
    <row r="514" spans="1:10" ht="14.25" customHeight="1" x14ac:dyDescent="0.3">
      <c r="A514" s="10"/>
      <c r="B514" s="10"/>
      <c r="C514" s="10"/>
      <c r="D514" s="10"/>
      <c r="E514" s="8"/>
      <c r="F514" s="8"/>
      <c r="G514" s="8"/>
      <c r="H514" s="1"/>
      <c r="I514" s="1"/>
      <c r="J514" s="1"/>
    </row>
    <row r="515" spans="1:10" ht="14.25" customHeight="1" x14ac:dyDescent="0.3">
      <c r="A515" s="10"/>
      <c r="B515" s="10"/>
      <c r="C515" s="10"/>
      <c r="D515" s="10"/>
      <c r="E515" s="8"/>
      <c r="F515" s="8"/>
      <c r="G515" s="8"/>
      <c r="H515" s="1"/>
      <c r="I515" s="1"/>
      <c r="J515" s="1"/>
    </row>
    <row r="516" spans="1:10" ht="14.25" customHeight="1" x14ac:dyDescent="0.3">
      <c r="A516" s="10"/>
      <c r="B516" s="10"/>
      <c r="C516" s="10"/>
      <c r="D516" s="10"/>
      <c r="E516" s="8"/>
      <c r="F516" s="8"/>
      <c r="G516" s="8"/>
      <c r="H516" s="1"/>
      <c r="I516" s="1"/>
      <c r="J516" s="1"/>
    </row>
    <row r="517" spans="1:10" ht="14.25" customHeight="1" x14ac:dyDescent="0.3">
      <c r="A517" s="10"/>
      <c r="B517" s="10"/>
      <c r="C517" s="10"/>
      <c r="D517" s="10"/>
      <c r="E517" s="8"/>
      <c r="F517" s="8"/>
      <c r="G517" s="8"/>
      <c r="H517" s="1"/>
      <c r="I517" s="1"/>
      <c r="J517" s="1"/>
    </row>
    <row r="518" spans="1:10" ht="14.25" customHeight="1" x14ac:dyDescent="0.3">
      <c r="A518" s="10"/>
      <c r="B518" s="10"/>
      <c r="C518" s="10"/>
      <c r="D518" s="10"/>
      <c r="E518" s="8"/>
      <c r="F518" s="8"/>
      <c r="G518" s="8"/>
      <c r="H518" s="1"/>
      <c r="I518" s="1"/>
      <c r="J518" s="1"/>
    </row>
    <row r="519" spans="1:10" ht="14.25" customHeight="1" x14ac:dyDescent="0.3">
      <c r="A519" s="10"/>
      <c r="B519" s="10"/>
      <c r="C519" s="10"/>
      <c r="D519" s="10"/>
      <c r="E519" s="8"/>
      <c r="F519" s="8"/>
      <c r="G519" s="8"/>
      <c r="H519" s="1"/>
      <c r="I519" s="1"/>
      <c r="J519" s="1"/>
    </row>
    <row r="520" spans="1:10" ht="14.25" customHeight="1" x14ac:dyDescent="0.3">
      <c r="A520" s="10"/>
      <c r="B520" s="10"/>
      <c r="C520" s="10"/>
      <c r="D520" s="10"/>
      <c r="E520" s="8"/>
      <c r="F520" s="8"/>
      <c r="G520" s="8"/>
      <c r="H520" s="1"/>
      <c r="I520" s="1"/>
      <c r="J520" s="1"/>
    </row>
    <row r="521" spans="1:10" ht="14.25" customHeight="1" x14ac:dyDescent="0.3">
      <c r="A521" s="10"/>
      <c r="B521" s="10"/>
      <c r="C521" s="10"/>
      <c r="D521" s="10"/>
      <c r="E521" s="8"/>
      <c r="F521" s="8"/>
      <c r="G521" s="8"/>
      <c r="H521" s="1"/>
      <c r="I521" s="1"/>
      <c r="J521" s="1"/>
    </row>
    <row r="522" spans="1:10" ht="14.25" customHeight="1" x14ac:dyDescent="0.3">
      <c r="A522" s="10"/>
      <c r="B522" s="10"/>
      <c r="C522" s="10"/>
      <c r="D522" s="10"/>
      <c r="E522" s="8"/>
      <c r="F522" s="8"/>
      <c r="G522" s="8"/>
      <c r="H522" s="1"/>
      <c r="I522" s="1"/>
      <c r="J522" s="1"/>
    </row>
    <row r="523" spans="1:10" ht="14.25" customHeight="1" x14ac:dyDescent="0.3">
      <c r="A523" s="10"/>
      <c r="B523" s="10"/>
      <c r="C523" s="10"/>
      <c r="D523" s="10"/>
      <c r="E523" s="8"/>
      <c r="F523" s="8"/>
      <c r="G523" s="8"/>
      <c r="H523" s="1"/>
      <c r="I523" s="1"/>
      <c r="J523" s="1"/>
    </row>
    <row r="524" spans="1:10" ht="14.25" customHeight="1" x14ac:dyDescent="0.3">
      <c r="A524" s="10"/>
      <c r="B524" s="10"/>
      <c r="C524" s="10"/>
      <c r="D524" s="10"/>
      <c r="E524" s="8"/>
      <c r="F524" s="8"/>
      <c r="G524" s="8"/>
      <c r="H524" s="1"/>
      <c r="I524" s="1"/>
      <c r="J524" s="1"/>
    </row>
    <row r="525" spans="1:10" ht="14.25" customHeight="1" x14ac:dyDescent="0.3">
      <c r="A525" s="10"/>
      <c r="B525" s="10"/>
      <c r="C525" s="10"/>
      <c r="D525" s="10"/>
      <c r="E525" s="8"/>
      <c r="F525" s="8"/>
      <c r="G525" s="8"/>
      <c r="H525" s="1"/>
      <c r="I525" s="1"/>
      <c r="J525" s="1"/>
    </row>
    <row r="526" spans="1:10" ht="14.25" customHeight="1" x14ac:dyDescent="0.3">
      <c r="A526" s="10"/>
      <c r="B526" s="10"/>
      <c r="C526" s="10"/>
      <c r="D526" s="10"/>
      <c r="E526" s="8"/>
      <c r="F526" s="8"/>
      <c r="G526" s="8"/>
      <c r="H526" s="1"/>
      <c r="I526" s="1"/>
      <c r="J526" s="1"/>
    </row>
    <row r="527" spans="1:10" ht="14.25" customHeight="1" x14ac:dyDescent="0.3">
      <c r="A527" s="10"/>
      <c r="B527" s="10"/>
      <c r="C527" s="10"/>
      <c r="D527" s="10"/>
      <c r="E527" s="8"/>
      <c r="F527" s="8"/>
      <c r="G527" s="8"/>
      <c r="H527" s="1"/>
      <c r="I527" s="1"/>
      <c r="J527" s="1"/>
    </row>
    <row r="528" spans="1:10" ht="14.25" customHeight="1" x14ac:dyDescent="0.3">
      <c r="A528" s="10"/>
      <c r="B528" s="10"/>
      <c r="C528" s="10"/>
      <c r="D528" s="10"/>
      <c r="E528" s="8"/>
      <c r="F528" s="8"/>
      <c r="G528" s="8"/>
      <c r="H528" s="1"/>
      <c r="I528" s="1"/>
      <c r="J528" s="1"/>
    </row>
    <row r="529" spans="1:10" ht="14.25" customHeight="1" x14ac:dyDescent="0.3">
      <c r="A529" s="10"/>
      <c r="B529" s="10"/>
      <c r="C529" s="10"/>
      <c r="D529" s="10"/>
      <c r="E529" s="8"/>
      <c r="F529" s="8"/>
      <c r="G529" s="8"/>
      <c r="H529" s="1"/>
      <c r="I529" s="1"/>
      <c r="J529" s="1"/>
    </row>
    <row r="530" spans="1:10" ht="14.25" customHeight="1" x14ac:dyDescent="0.3">
      <c r="A530" s="10"/>
      <c r="B530" s="10"/>
      <c r="C530" s="10"/>
      <c r="D530" s="10"/>
      <c r="E530" s="8"/>
      <c r="F530" s="8"/>
      <c r="G530" s="8"/>
      <c r="H530" s="1"/>
      <c r="I530" s="1"/>
      <c r="J530" s="1"/>
    </row>
    <row r="531" spans="1:10" ht="14.25" customHeight="1" x14ac:dyDescent="0.3">
      <c r="A531" s="10"/>
      <c r="B531" s="10"/>
      <c r="C531" s="10"/>
      <c r="D531" s="10"/>
      <c r="E531" s="8"/>
      <c r="F531" s="8"/>
      <c r="G531" s="8"/>
      <c r="H531" s="1"/>
      <c r="I531" s="1"/>
      <c r="J531" s="1"/>
    </row>
    <row r="532" spans="1:10" ht="14.25" customHeight="1" x14ac:dyDescent="0.3">
      <c r="A532" s="10"/>
      <c r="B532" s="10"/>
      <c r="C532" s="10"/>
      <c r="D532" s="10"/>
      <c r="E532" s="8"/>
      <c r="F532" s="8"/>
      <c r="G532" s="8"/>
      <c r="H532" s="1"/>
      <c r="I532" s="1"/>
      <c r="J532" s="1"/>
    </row>
    <row r="533" spans="1:10" ht="14.25" customHeight="1" x14ac:dyDescent="0.3">
      <c r="A533" s="10"/>
      <c r="B533" s="10"/>
      <c r="C533" s="10"/>
      <c r="D533" s="10"/>
      <c r="E533" s="8"/>
      <c r="F533" s="8"/>
      <c r="G533" s="8"/>
      <c r="H533" s="1"/>
      <c r="I533" s="1"/>
      <c r="J533" s="1"/>
    </row>
    <row r="534" spans="1:10" ht="14.25" customHeight="1" x14ac:dyDescent="0.3">
      <c r="A534" s="10"/>
      <c r="B534" s="10"/>
      <c r="C534" s="10"/>
      <c r="D534" s="10"/>
      <c r="E534" s="8"/>
      <c r="F534" s="8"/>
      <c r="G534" s="8"/>
      <c r="H534" s="1"/>
      <c r="I534" s="1"/>
      <c r="J534" s="1"/>
    </row>
    <row r="535" spans="1:10" ht="14.25" customHeight="1" x14ac:dyDescent="0.3">
      <c r="A535" s="10"/>
      <c r="B535" s="10"/>
      <c r="C535" s="10"/>
      <c r="D535" s="10"/>
      <c r="E535" s="8"/>
      <c r="F535" s="8"/>
      <c r="G535" s="8"/>
      <c r="H535" s="1"/>
      <c r="I535" s="1"/>
      <c r="J535" s="1"/>
    </row>
    <row r="536" spans="1:10" ht="14.25" customHeight="1" x14ac:dyDescent="0.3">
      <c r="A536" s="10"/>
      <c r="B536" s="10"/>
      <c r="C536" s="10"/>
      <c r="D536" s="10"/>
      <c r="E536" s="8"/>
      <c r="F536" s="8"/>
      <c r="G536" s="8"/>
      <c r="H536" s="1"/>
      <c r="I536" s="1"/>
      <c r="J536" s="1"/>
    </row>
    <row r="537" spans="1:10" ht="14.25" customHeight="1" x14ac:dyDescent="0.3">
      <c r="A537" s="10"/>
      <c r="B537" s="10"/>
      <c r="C537" s="10"/>
      <c r="D537" s="10"/>
      <c r="E537" s="8"/>
      <c r="F537" s="8"/>
      <c r="G537" s="8"/>
      <c r="H537" s="1"/>
      <c r="I537" s="1"/>
      <c r="J537" s="1"/>
    </row>
    <row r="538" spans="1:10" ht="14.25" customHeight="1" x14ac:dyDescent="0.3">
      <c r="A538" s="10"/>
      <c r="B538" s="10"/>
      <c r="C538" s="10"/>
      <c r="D538" s="10"/>
      <c r="E538" s="8"/>
      <c r="F538" s="8"/>
      <c r="G538" s="8"/>
      <c r="H538" s="1"/>
      <c r="I538" s="1"/>
      <c r="J538" s="1"/>
    </row>
    <row r="539" spans="1:10" ht="14.25" customHeight="1" x14ac:dyDescent="0.3">
      <c r="A539" s="10"/>
      <c r="B539" s="10"/>
      <c r="C539" s="10"/>
      <c r="D539" s="10"/>
      <c r="E539" s="8"/>
      <c r="F539" s="8"/>
      <c r="G539" s="8"/>
      <c r="H539" s="1"/>
      <c r="I539" s="1"/>
      <c r="J539" s="1"/>
    </row>
    <row r="540" spans="1:10" ht="14.25" customHeight="1" x14ac:dyDescent="0.3">
      <c r="A540" s="10"/>
      <c r="B540" s="10"/>
      <c r="C540" s="10"/>
      <c r="D540" s="10"/>
      <c r="E540" s="8"/>
      <c r="F540" s="8"/>
      <c r="G540" s="8"/>
      <c r="H540" s="1"/>
      <c r="I540" s="1"/>
      <c r="J540" s="1"/>
    </row>
    <row r="541" spans="1:10" ht="14.25" customHeight="1" x14ac:dyDescent="0.3">
      <c r="A541" s="10"/>
      <c r="B541" s="10"/>
      <c r="C541" s="10"/>
      <c r="D541" s="10"/>
      <c r="E541" s="8"/>
      <c r="F541" s="8"/>
      <c r="G541" s="8"/>
      <c r="H541" s="1"/>
      <c r="I541" s="1"/>
      <c r="J541" s="1"/>
    </row>
    <row r="542" spans="1:10" ht="14.25" customHeight="1" x14ac:dyDescent="0.3">
      <c r="A542" s="10"/>
      <c r="B542" s="10"/>
      <c r="C542" s="10"/>
      <c r="D542" s="10"/>
      <c r="E542" s="8"/>
      <c r="F542" s="8"/>
      <c r="G542" s="8"/>
      <c r="H542" s="1"/>
      <c r="I542" s="1"/>
      <c r="J542" s="1"/>
    </row>
    <row r="543" spans="1:10" ht="14.25" customHeight="1" x14ac:dyDescent="0.3">
      <c r="A543" s="10"/>
      <c r="B543" s="10"/>
      <c r="C543" s="10"/>
      <c r="D543" s="10"/>
      <c r="E543" s="8"/>
      <c r="F543" s="8"/>
      <c r="G543" s="8"/>
      <c r="H543" s="1"/>
      <c r="I543" s="1"/>
      <c r="J543" s="1"/>
    </row>
    <row r="544" spans="1:10" ht="14.25" customHeight="1" x14ac:dyDescent="0.3">
      <c r="A544" s="10"/>
      <c r="B544" s="10"/>
      <c r="C544" s="10"/>
      <c r="D544" s="10"/>
      <c r="E544" s="8"/>
      <c r="F544" s="8"/>
      <c r="G544" s="8"/>
      <c r="H544" s="1"/>
      <c r="I544" s="1"/>
      <c r="J544" s="1"/>
    </row>
    <row r="545" spans="1:10" ht="14.25" customHeight="1" x14ac:dyDescent="0.3">
      <c r="A545" s="10"/>
      <c r="B545" s="10"/>
      <c r="C545" s="10"/>
      <c r="D545" s="10"/>
      <c r="E545" s="8"/>
      <c r="F545" s="8"/>
      <c r="G545" s="8"/>
      <c r="H545" s="1"/>
      <c r="I545" s="1"/>
      <c r="J545" s="1"/>
    </row>
    <row r="546" spans="1:10" ht="14.25" customHeight="1" x14ac:dyDescent="0.3">
      <c r="A546" s="10"/>
      <c r="B546" s="10"/>
      <c r="C546" s="10"/>
      <c r="D546" s="10"/>
      <c r="E546" s="8"/>
      <c r="F546" s="8"/>
      <c r="G546" s="8"/>
      <c r="H546" s="1"/>
      <c r="I546" s="1"/>
      <c r="J546" s="1"/>
    </row>
    <row r="547" spans="1:10" ht="14.25" customHeight="1" x14ac:dyDescent="0.3">
      <c r="A547" s="10"/>
      <c r="B547" s="10"/>
      <c r="C547" s="10"/>
      <c r="D547" s="10"/>
      <c r="E547" s="8"/>
      <c r="F547" s="8"/>
      <c r="G547" s="8"/>
      <c r="H547" s="1"/>
      <c r="I547" s="1"/>
      <c r="J547" s="1"/>
    </row>
    <row r="548" spans="1:10" ht="14.25" customHeight="1" x14ac:dyDescent="0.3">
      <c r="A548" s="10"/>
      <c r="B548" s="10"/>
      <c r="C548" s="10"/>
      <c r="D548" s="10"/>
      <c r="E548" s="8"/>
      <c r="F548" s="8"/>
      <c r="G548" s="8"/>
      <c r="H548" s="1"/>
      <c r="I548" s="1"/>
      <c r="J548" s="1"/>
    </row>
    <row r="549" spans="1:10" ht="14.25" customHeight="1" x14ac:dyDescent="0.3">
      <c r="A549" s="10"/>
      <c r="B549" s="10"/>
      <c r="C549" s="10"/>
      <c r="D549" s="10"/>
      <c r="E549" s="8"/>
      <c r="F549" s="8"/>
      <c r="G549" s="8"/>
      <c r="H549" s="1"/>
      <c r="I549" s="1"/>
      <c r="J549" s="1"/>
    </row>
    <row r="550" spans="1:10" ht="14.25" customHeight="1" x14ac:dyDescent="0.3">
      <c r="A550" s="10"/>
      <c r="B550" s="10"/>
      <c r="C550" s="10"/>
      <c r="D550" s="10"/>
      <c r="E550" s="8"/>
      <c r="F550" s="8"/>
      <c r="G550" s="8"/>
      <c r="H550" s="1"/>
      <c r="I550" s="1"/>
      <c r="J550" s="1"/>
    </row>
    <row r="551" spans="1:10" ht="14.25" customHeight="1" x14ac:dyDescent="0.3">
      <c r="A551" s="10"/>
      <c r="B551" s="10"/>
      <c r="C551" s="10"/>
      <c r="D551" s="10"/>
      <c r="E551" s="8"/>
      <c r="F551" s="8"/>
      <c r="G551" s="8"/>
      <c r="H551" s="1"/>
      <c r="I551" s="1"/>
      <c r="J551" s="1"/>
    </row>
    <row r="552" spans="1:10" ht="14.25" customHeight="1" x14ac:dyDescent="0.3">
      <c r="A552" s="10"/>
      <c r="B552" s="10"/>
      <c r="C552" s="10"/>
      <c r="D552" s="10"/>
      <c r="E552" s="8"/>
      <c r="F552" s="8"/>
      <c r="G552" s="8"/>
      <c r="H552" s="1"/>
      <c r="I552" s="1"/>
      <c r="J552" s="1"/>
    </row>
    <row r="553" spans="1:10" ht="14.25" customHeight="1" x14ac:dyDescent="0.3">
      <c r="A553" s="10"/>
      <c r="B553" s="10"/>
      <c r="C553" s="10"/>
      <c r="D553" s="10"/>
      <c r="E553" s="8"/>
      <c r="F553" s="8"/>
      <c r="G553" s="8"/>
      <c r="H553" s="1"/>
      <c r="I553" s="1"/>
      <c r="J553" s="1"/>
    </row>
    <row r="554" spans="1:10" ht="14.25" customHeight="1" x14ac:dyDescent="0.3">
      <c r="A554" s="10"/>
      <c r="B554" s="10"/>
      <c r="C554" s="10"/>
      <c r="D554" s="10"/>
      <c r="E554" s="8"/>
      <c r="F554" s="8"/>
      <c r="G554" s="8"/>
      <c r="H554" s="1"/>
      <c r="I554" s="1"/>
      <c r="J554" s="1"/>
    </row>
    <row r="555" spans="1:10" ht="14.25" customHeight="1" x14ac:dyDescent="0.3">
      <c r="A555" s="10"/>
      <c r="B555" s="10"/>
      <c r="C555" s="10"/>
      <c r="D555" s="10"/>
      <c r="E555" s="8"/>
      <c r="F555" s="8"/>
      <c r="G555" s="8"/>
      <c r="H555" s="1"/>
      <c r="I555" s="1"/>
      <c r="J555" s="1"/>
    </row>
    <row r="556" spans="1:10" ht="14.25" customHeight="1" x14ac:dyDescent="0.3">
      <c r="A556" s="10"/>
      <c r="B556" s="10"/>
      <c r="C556" s="10"/>
      <c r="D556" s="10"/>
      <c r="E556" s="8"/>
      <c r="F556" s="8"/>
      <c r="G556" s="8"/>
      <c r="H556" s="1"/>
      <c r="I556" s="1"/>
      <c r="J556" s="1"/>
    </row>
    <row r="557" spans="1:10" ht="14.25" customHeight="1" x14ac:dyDescent="0.3">
      <c r="A557" s="10"/>
      <c r="B557" s="10"/>
      <c r="C557" s="10"/>
      <c r="D557" s="10"/>
      <c r="E557" s="8"/>
      <c r="F557" s="8"/>
      <c r="G557" s="8"/>
      <c r="H557" s="1"/>
      <c r="I557" s="1"/>
      <c r="J557" s="1"/>
    </row>
    <row r="558" spans="1:10" ht="14.25" customHeight="1" x14ac:dyDescent="0.3">
      <c r="A558" s="10"/>
      <c r="B558" s="10"/>
      <c r="C558" s="10"/>
      <c r="D558" s="10"/>
      <c r="E558" s="8"/>
      <c r="F558" s="8"/>
      <c r="G558" s="8"/>
      <c r="H558" s="1"/>
      <c r="I558" s="1"/>
      <c r="J558" s="1"/>
    </row>
    <row r="559" spans="1:10" ht="14.25" customHeight="1" x14ac:dyDescent="0.3">
      <c r="A559" s="10"/>
      <c r="B559" s="10"/>
      <c r="C559" s="10"/>
      <c r="D559" s="10"/>
      <c r="E559" s="8"/>
      <c r="F559" s="8"/>
      <c r="G559" s="8"/>
      <c r="H559" s="1"/>
      <c r="I559" s="1"/>
      <c r="J559" s="1"/>
    </row>
    <row r="560" spans="1:10" ht="14.25" customHeight="1" x14ac:dyDescent="0.3">
      <c r="A560" s="10"/>
      <c r="B560" s="10"/>
      <c r="C560" s="10"/>
      <c r="D560" s="10"/>
      <c r="E560" s="8"/>
      <c r="F560" s="8"/>
      <c r="G560" s="8"/>
      <c r="H560" s="1"/>
      <c r="I560" s="1"/>
      <c r="J560" s="1"/>
    </row>
    <row r="561" spans="1:10" ht="14.25" customHeight="1" x14ac:dyDescent="0.3">
      <c r="A561" s="10"/>
      <c r="B561" s="10"/>
      <c r="C561" s="10"/>
      <c r="D561" s="10"/>
      <c r="E561" s="8"/>
      <c r="F561" s="8"/>
      <c r="G561" s="8"/>
      <c r="H561" s="1"/>
      <c r="I561" s="1"/>
      <c r="J561" s="1"/>
    </row>
    <row r="562" spans="1:10" ht="14.25" customHeight="1" x14ac:dyDescent="0.3">
      <c r="A562" s="10"/>
      <c r="B562" s="10"/>
      <c r="C562" s="10"/>
      <c r="D562" s="10"/>
      <c r="E562" s="8"/>
      <c r="F562" s="8"/>
      <c r="G562" s="8"/>
      <c r="H562" s="1"/>
      <c r="I562" s="1"/>
      <c r="J562" s="1"/>
    </row>
    <row r="563" spans="1:10" ht="14.25" customHeight="1" x14ac:dyDescent="0.3">
      <c r="A563" s="10"/>
      <c r="B563" s="10"/>
      <c r="C563" s="10"/>
      <c r="D563" s="10"/>
      <c r="E563" s="8"/>
      <c r="F563" s="8"/>
      <c r="G563" s="8"/>
      <c r="H563" s="1"/>
      <c r="I563" s="1"/>
      <c r="J563" s="1"/>
    </row>
    <row r="564" spans="1:10" ht="14.25" customHeight="1" x14ac:dyDescent="0.3">
      <c r="A564" s="10"/>
      <c r="B564" s="10"/>
      <c r="C564" s="10"/>
      <c r="D564" s="10"/>
      <c r="E564" s="8"/>
      <c r="F564" s="8"/>
      <c r="G564" s="8"/>
      <c r="H564" s="1"/>
      <c r="I564" s="1"/>
      <c r="J564" s="1"/>
    </row>
    <row r="565" spans="1:10" ht="14.25" customHeight="1" x14ac:dyDescent="0.3">
      <c r="A565" s="10"/>
      <c r="B565" s="10"/>
      <c r="C565" s="10"/>
      <c r="D565" s="10"/>
      <c r="E565" s="8"/>
      <c r="F565" s="8"/>
      <c r="G565" s="8"/>
      <c r="H565" s="1"/>
      <c r="I565" s="1"/>
      <c r="J565" s="1"/>
    </row>
    <row r="566" spans="1:10" ht="14.25" customHeight="1" x14ac:dyDescent="0.3">
      <c r="A566" s="10"/>
      <c r="B566" s="10"/>
      <c r="C566" s="10"/>
      <c r="D566" s="10"/>
      <c r="E566" s="8"/>
      <c r="F566" s="8"/>
      <c r="G566" s="8"/>
      <c r="H566" s="1"/>
      <c r="I566" s="1"/>
      <c r="J566" s="1"/>
    </row>
    <row r="567" spans="1:10" ht="14.25" customHeight="1" x14ac:dyDescent="0.3">
      <c r="A567" s="10"/>
      <c r="B567" s="10"/>
      <c r="C567" s="10"/>
      <c r="D567" s="10"/>
      <c r="E567" s="8"/>
      <c r="F567" s="8"/>
      <c r="G567" s="8"/>
      <c r="H567" s="1"/>
      <c r="I567" s="1"/>
      <c r="J567" s="1"/>
    </row>
    <row r="568" spans="1:10" ht="14.25" customHeight="1" x14ac:dyDescent="0.3">
      <c r="A568" s="10"/>
      <c r="B568" s="10"/>
      <c r="C568" s="10"/>
      <c r="D568" s="10"/>
      <c r="E568" s="8"/>
      <c r="F568" s="8"/>
      <c r="G568" s="8"/>
      <c r="H568" s="1"/>
      <c r="I568" s="1"/>
      <c r="J568" s="1"/>
    </row>
    <row r="569" spans="1:10" ht="14.25" customHeight="1" x14ac:dyDescent="0.3">
      <c r="A569" s="10"/>
      <c r="B569" s="10"/>
      <c r="C569" s="10"/>
      <c r="D569" s="10"/>
      <c r="E569" s="8"/>
      <c r="F569" s="8"/>
      <c r="G569" s="8"/>
      <c r="H569" s="1"/>
      <c r="I569" s="1"/>
      <c r="J569" s="1"/>
    </row>
    <row r="570" spans="1:10" ht="14.25" customHeight="1" x14ac:dyDescent="0.3">
      <c r="A570" s="10"/>
      <c r="B570" s="10"/>
      <c r="C570" s="10"/>
      <c r="D570" s="10"/>
      <c r="E570" s="8"/>
      <c r="F570" s="8"/>
      <c r="G570" s="8"/>
      <c r="H570" s="1"/>
      <c r="I570" s="1"/>
      <c r="J570" s="1"/>
    </row>
    <row r="571" spans="1:10" ht="14.25" customHeight="1" x14ac:dyDescent="0.3">
      <c r="A571" s="10"/>
      <c r="B571" s="10"/>
      <c r="C571" s="10"/>
      <c r="D571" s="10"/>
      <c r="E571" s="8"/>
      <c r="F571" s="8"/>
      <c r="G571" s="8"/>
      <c r="H571" s="1"/>
      <c r="I571" s="1"/>
      <c r="J571" s="1"/>
    </row>
    <row r="572" spans="1:10" ht="14.25" customHeight="1" x14ac:dyDescent="0.3">
      <c r="A572" s="10"/>
      <c r="B572" s="10"/>
      <c r="C572" s="10"/>
      <c r="D572" s="10"/>
      <c r="E572" s="8"/>
      <c r="F572" s="8"/>
      <c r="G572" s="8"/>
      <c r="H572" s="1"/>
      <c r="I572" s="1"/>
      <c r="J572" s="1"/>
    </row>
    <row r="573" spans="1:10" ht="14.25" customHeight="1" x14ac:dyDescent="0.3">
      <c r="A573" s="10"/>
      <c r="B573" s="10"/>
      <c r="C573" s="10"/>
      <c r="D573" s="10"/>
      <c r="E573" s="8"/>
      <c r="F573" s="8"/>
      <c r="G573" s="8"/>
      <c r="H573" s="1"/>
      <c r="I573" s="1"/>
      <c r="J573" s="1"/>
    </row>
    <row r="574" spans="1:10" ht="14.25" customHeight="1" x14ac:dyDescent="0.3">
      <c r="A574" s="10"/>
      <c r="B574" s="10"/>
      <c r="C574" s="10"/>
      <c r="D574" s="10"/>
      <c r="E574" s="8"/>
      <c r="F574" s="8"/>
      <c r="G574" s="8"/>
      <c r="H574" s="1"/>
      <c r="I574" s="1"/>
      <c r="J574" s="1"/>
    </row>
    <row r="575" spans="1:10" ht="14.25" customHeight="1" x14ac:dyDescent="0.3">
      <c r="A575" s="10"/>
      <c r="B575" s="10"/>
      <c r="C575" s="10"/>
      <c r="D575" s="10"/>
      <c r="E575" s="8"/>
      <c r="F575" s="8"/>
      <c r="G575" s="8"/>
      <c r="H575" s="1"/>
      <c r="I575" s="1"/>
      <c r="J575" s="1"/>
    </row>
    <row r="576" spans="1:10" ht="14.25" customHeight="1" x14ac:dyDescent="0.3">
      <c r="A576" s="10"/>
      <c r="B576" s="10"/>
      <c r="C576" s="10"/>
      <c r="D576" s="10"/>
      <c r="E576" s="8"/>
      <c r="F576" s="8"/>
      <c r="G576" s="8"/>
      <c r="H576" s="1"/>
      <c r="I576" s="1"/>
      <c r="J576" s="1"/>
    </row>
    <row r="577" spans="1:10" ht="14.25" customHeight="1" x14ac:dyDescent="0.3">
      <c r="A577" s="10"/>
      <c r="B577" s="10"/>
      <c r="C577" s="10"/>
      <c r="D577" s="10"/>
      <c r="E577" s="8"/>
      <c r="F577" s="8"/>
      <c r="G577" s="8"/>
      <c r="H577" s="1"/>
      <c r="I577" s="1"/>
      <c r="J577" s="1"/>
    </row>
    <row r="578" spans="1:10" ht="14.25" customHeight="1" x14ac:dyDescent="0.3">
      <c r="A578" s="10"/>
      <c r="B578" s="10"/>
      <c r="C578" s="10"/>
      <c r="D578" s="10"/>
      <c r="E578" s="8"/>
      <c r="F578" s="8"/>
      <c r="G578" s="8"/>
      <c r="H578" s="1"/>
      <c r="I578" s="1"/>
      <c r="J578" s="1"/>
    </row>
    <row r="579" spans="1:10" ht="14.25" customHeight="1" x14ac:dyDescent="0.3">
      <c r="A579" s="10"/>
      <c r="B579" s="10"/>
      <c r="C579" s="10"/>
      <c r="D579" s="10"/>
      <c r="E579" s="8"/>
      <c r="F579" s="8"/>
      <c r="G579" s="8"/>
      <c r="H579" s="1"/>
      <c r="I579" s="1"/>
      <c r="J579" s="1"/>
    </row>
    <row r="580" spans="1:10" ht="14.25" customHeight="1" x14ac:dyDescent="0.3">
      <c r="A580" s="10"/>
      <c r="B580" s="10"/>
      <c r="C580" s="10"/>
      <c r="D580" s="10"/>
      <c r="E580" s="8"/>
      <c r="F580" s="8"/>
      <c r="G580" s="8"/>
      <c r="H580" s="1"/>
      <c r="I580" s="1"/>
      <c r="J580" s="1"/>
    </row>
    <row r="581" spans="1:10" ht="14.25" customHeight="1" x14ac:dyDescent="0.3">
      <c r="A581" s="10"/>
      <c r="B581" s="10"/>
      <c r="C581" s="10"/>
      <c r="D581" s="10"/>
      <c r="E581" s="8"/>
      <c r="F581" s="8"/>
      <c r="G581" s="8"/>
      <c r="H581" s="1"/>
      <c r="I581" s="1"/>
      <c r="J581" s="1"/>
    </row>
    <row r="582" spans="1:10" ht="14.25" customHeight="1" x14ac:dyDescent="0.3">
      <c r="A582" s="10"/>
      <c r="B582" s="10"/>
      <c r="C582" s="10"/>
      <c r="D582" s="10"/>
      <c r="E582" s="8"/>
      <c r="F582" s="8"/>
      <c r="G582" s="8"/>
      <c r="H582" s="1"/>
      <c r="I582" s="1"/>
      <c r="J582" s="1"/>
    </row>
    <row r="583" spans="1:10" ht="14.25" customHeight="1" x14ac:dyDescent="0.3">
      <c r="A583" s="10"/>
      <c r="B583" s="10"/>
      <c r="C583" s="10"/>
      <c r="D583" s="10"/>
      <c r="E583" s="8"/>
      <c r="F583" s="8"/>
      <c r="G583" s="8"/>
      <c r="H583" s="1"/>
      <c r="I583" s="1"/>
      <c r="J583" s="1"/>
    </row>
    <row r="584" spans="1:10" ht="14.25" customHeight="1" x14ac:dyDescent="0.3">
      <c r="A584" s="10"/>
      <c r="B584" s="10"/>
      <c r="C584" s="10"/>
      <c r="D584" s="10"/>
      <c r="E584" s="8"/>
      <c r="F584" s="8"/>
      <c r="G584" s="8"/>
      <c r="H584" s="1"/>
      <c r="I584" s="1"/>
      <c r="J584" s="1"/>
    </row>
    <row r="585" spans="1:10" ht="14.25" customHeight="1" x14ac:dyDescent="0.3">
      <c r="A585" s="10"/>
      <c r="B585" s="10"/>
      <c r="C585" s="10"/>
      <c r="D585" s="10"/>
      <c r="E585" s="8"/>
      <c r="F585" s="8"/>
      <c r="G585" s="8"/>
      <c r="H585" s="1"/>
      <c r="I585" s="1"/>
      <c r="J585" s="1"/>
    </row>
    <row r="586" spans="1:10" ht="14.25" customHeight="1" x14ac:dyDescent="0.3">
      <c r="A586" s="10"/>
      <c r="B586" s="10"/>
      <c r="C586" s="10"/>
      <c r="D586" s="10"/>
      <c r="E586" s="8"/>
      <c r="F586" s="8"/>
      <c r="G586" s="8"/>
      <c r="H586" s="1"/>
      <c r="I586" s="1"/>
      <c r="J586" s="1"/>
    </row>
    <row r="587" spans="1:10" ht="14.25" customHeight="1" x14ac:dyDescent="0.3">
      <c r="A587" s="10"/>
      <c r="B587" s="10"/>
      <c r="C587" s="10"/>
      <c r="D587" s="10"/>
      <c r="E587" s="8"/>
      <c r="F587" s="8"/>
      <c r="G587" s="8"/>
      <c r="H587" s="1"/>
      <c r="I587" s="1"/>
      <c r="J587" s="1"/>
    </row>
    <row r="588" spans="1:10" ht="14.25" customHeight="1" x14ac:dyDescent="0.3">
      <c r="A588" s="10"/>
      <c r="B588" s="10"/>
      <c r="C588" s="10"/>
      <c r="D588" s="10"/>
      <c r="E588" s="8"/>
      <c r="F588" s="8"/>
      <c r="G588" s="8"/>
      <c r="H588" s="1"/>
      <c r="I588" s="1"/>
      <c r="J588" s="1"/>
    </row>
    <row r="589" spans="1:10" ht="14.25" customHeight="1" x14ac:dyDescent="0.3">
      <c r="A589" s="10"/>
      <c r="B589" s="10"/>
      <c r="C589" s="10"/>
      <c r="D589" s="10"/>
      <c r="E589" s="8"/>
      <c r="F589" s="8"/>
      <c r="G589" s="8"/>
      <c r="H589" s="1"/>
      <c r="I589" s="1"/>
      <c r="J589" s="1"/>
    </row>
    <row r="590" spans="1:10" ht="14.25" customHeight="1" x14ac:dyDescent="0.3">
      <c r="A590" s="10"/>
      <c r="B590" s="10"/>
      <c r="C590" s="10"/>
      <c r="D590" s="10"/>
      <c r="E590" s="8"/>
      <c r="F590" s="8"/>
      <c r="G590" s="8"/>
      <c r="H590" s="1"/>
      <c r="I590" s="1"/>
      <c r="J590" s="1"/>
    </row>
    <row r="591" spans="1:10" ht="14.25" customHeight="1" x14ac:dyDescent="0.3">
      <c r="A591" s="10"/>
      <c r="B591" s="10"/>
      <c r="C591" s="10"/>
      <c r="D591" s="10"/>
      <c r="E591" s="8"/>
      <c r="F591" s="8"/>
      <c r="G591" s="8"/>
      <c r="H591" s="1"/>
      <c r="I591" s="1"/>
      <c r="J591" s="1"/>
    </row>
    <row r="592" spans="1:10" ht="14.25" customHeight="1" x14ac:dyDescent="0.3">
      <c r="A592" s="10"/>
      <c r="B592" s="10"/>
      <c r="C592" s="10"/>
      <c r="D592" s="10"/>
      <c r="E592" s="8"/>
      <c r="F592" s="8"/>
      <c r="G592" s="8"/>
      <c r="H592" s="1"/>
      <c r="I592" s="1"/>
      <c r="J592" s="1"/>
    </row>
    <row r="593" spans="1:10" ht="14.25" customHeight="1" x14ac:dyDescent="0.3">
      <c r="A593" s="10"/>
      <c r="B593" s="10"/>
      <c r="C593" s="10"/>
      <c r="D593" s="10"/>
      <c r="E593" s="8"/>
      <c r="F593" s="8"/>
      <c r="G593" s="8"/>
      <c r="H593" s="1"/>
      <c r="I593" s="1"/>
      <c r="J593" s="1"/>
    </row>
    <row r="594" spans="1:10" ht="14.25" customHeight="1" x14ac:dyDescent="0.3">
      <c r="A594" s="10"/>
      <c r="B594" s="10"/>
      <c r="C594" s="10"/>
      <c r="D594" s="10"/>
      <c r="E594" s="8"/>
      <c r="F594" s="8"/>
      <c r="G594" s="8"/>
      <c r="H594" s="1"/>
      <c r="I594" s="1"/>
      <c r="J594" s="1"/>
    </row>
    <row r="595" spans="1:10" ht="14.25" customHeight="1" x14ac:dyDescent="0.3">
      <c r="A595" s="10"/>
      <c r="B595" s="10"/>
      <c r="C595" s="10"/>
      <c r="D595" s="10"/>
      <c r="E595" s="8"/>
      <c r="F595" s="8"/>
      <c r="G595" s="8"/>
      <c r="H595" s="1"/>
      <c r="I595" s="1"/>
      <c r="J595" s="1"/>
    </row>
    <row r="596" spans="1:10" ht="14.25" customHeight="1" x14ac:dyDescent="0.3">
      <c r="A596" s="10"/>
      <c r="B596" s="10"/>
      <c r="C596" s="10"/>
      <c r="D596" s="10"/>
      <c r="E596" s="8"/>
      <c r="F596" s="8"/>
      <c r="G596" s="8"/>
      <c r="H596" s="1"/>
      <c r="I596" s="1"/>
      <c r="J596" s="1"/>
    </row>
    <row r="597" spans="1:10" ht="14.25" customHeight="1" x14ac:dyDescent="0.3">
      <c r="A597" s="10"/>
      <c r="B597" s="10"/>
      <c r="C597" s="10"/>
      <c r="D597" s="10"/>
      <c r="E597" s="8"/>
      <c r="F597" s="8"/>
      <c r="G597" s="8"/>
      <c r="H597" s="1"/>
      <c r="I597" s="1"/>
      <c r="J597" s="1"/>
    </row>
    <row r="598" spans="1:10" ht="14.25" customHeight="1" x14ac:dyDescent="0.3">
      <c r="A598" s="10"/>
      <c r="B598" s="10"/>
      <c r="C598" s="10"/>
      <c r="D598" s="10"/>
      <c r="E598" s="8"/>
      <c r="F598" s="8"/>
      <c r="G598" s="8"/>
      <c r="H598" s="1"/>
      <c r="I598" s="1"/>
      <c r="J598" s="1"/>
    </row>
    <row r="599" spans="1:10" ht="14.25" customHeight="1" x14ac:dyDescent="0.3">
      <c r="A599" s="10"/>
      <c r="B599" s="10"/>
      <c r="C599" s="10"/>
      <c r="D599" s="10"/>
      <c r="E599" s="8"/>
      <c r="F599" s="8"/>
      <c r="G599" s="8"/>
      <c r="H599" s="1"/>
      <c r="I599" s="1"/>
      <c r="J599" s="1"/>
    </row>
    <row r="600" spans="1:10" ht="14.25" customHeight="1" x14ac:dyDescent="0.3">
      <c r="A600" s="10"/>
      <c r="B600" s="10"/>
      <c r="C600" s="10"/>
      <c r="D600" s="10"/>
      <c r="E600" s="8"/>
      <c r="F600" s="8"/>
      <c r="G600" s="8"/>
      <c r="H600" s="1"/>
      <c r="I600" s="1"/>
      <c r="J600" s="1"/>
    </row>
    <row r="601" spans="1:10" ht="14.25" customHeight="1" x14ac:dyDescent="0.3">
      <c r="A601" s="10"/>
      <c r="B601" s="10"/>
      <c r="C601" s="10"/>
      <c r="D601" s="10"/>
      <c r="E601" s="8"/>
      <c r="F601" s="8"/>
      <c r="G601" s="8"/>
      <c r="H601" s="1"/>
      <c r="I601" s="1"/>
      <c r="J601" s="1"/>
    </row>
    <row r="602" spans="1:10" ht="14.25" customHeight="1" x14ac:dyDescent="0.3">
      <c r="A602" s="10"/>
      <c r="B602" s="10"/>
      <c r="C602" s="10"/>
      <c r="D602" s="10"/>
      <c r="E602" s="8"/>
      <c r="F602" s="8"/>
      <c r="G602" s="8"/>
      <c r="H602" s="1"/>
      <c r="I602" s="1"/>
      <c r="J602" s="1"/>
    </row>
    <row r="603" spans="1:10" ht="14.25" customHeight="1" x14ac:dyDescent="0.3">
      <c r="A603" s="10"/>
      <c r="B603" s="10"/>
      <c r="C603" s="10"/>
      <c r="D603" s="10"/>
      <c r="E603" s="8"/>
      <c r="F603" s="8"/>
      <c r="G603" s="8"/>
      <c r="H603" s="1"/>
      <c r="I603" s="1"/>
      <c r="J603" s="1"/>
    </row>
    <row r="604" spans="1:10" ht="14.25" customHeight="1" x14ac:dyDescent="0.3">
      <c r="A604" s="10"/>
      <c r="B604" s="10"/>
      <c r="C604" s="10"/>
      <c r="D604" s="10"/>
      <c r="E604" s="8"/>
      <c r="F604" s="8"/>
      <c r="G604" s="8"/>
      <c r="H604" s="1"/>
      <c r="I604" s="1"/>
      <c r="J604" s="1"/>
    </row>
    <row r="605" spans="1:10" ht="14.25" customHeight="1" x14ac:dyDescent="0.3">
      <c r="A605" s="10"/>
      <c r="B605" s="10"/>
      <c r="C605" s="10"/>
      <c r="D605" s="10"/>
      <c r="E605" s="8"/>
      <c r="F605" s="8"/>
      <c r="G605" s="8"/>
      <c r="H605" s="1"/>
      <c r="I605" s="1"/>
      <c r="J605" s="1"/>
    </row>
    <row r="606" spans="1:10" ht="14.25" customHeight="1" x14ac:dyDescent="0.3">
      <c r="A606" s="10"/>
      <c r="B606" s="10"/>
      <c r="C606" s="10"/>
      <c r="D606" s="10"/>
      <c r="E606" s="8"/>
      <c r="F606" s="8"/>
      <c r="G606" s="8"/>
      <c r="H606" s="1"/>
      <c r="I606" s="1"/>
      <c r="J606" s="1"/>
    </row>
    <row r="607" spans="1:10" ht="14.25" customHeight="1" x14ac:dyDescent="0.3">
      <c r="A607" s="10"/>
      <c r="B607" s="10"/>
      <c r="C607" s="10"/>
      <c r="D607" s="10"/>
      <c r="E607" s="8"/>
      <c r="F607" s="8"/>
      <c r="G607" s="8"/>
      <c r="H607" s="1"/>
      <c r="I607" s="1"/>
      <c r="J607" s="1"/>
    </row>
    <row r="608" spans="1:10" ht="14.25" customHeight="1" x14ac:dyDescent="0.3">
      <c r="A608" s="10"/>
      <c r="B608" s="10"/>
      <c r="C608" s="10"/>
      <c r="D608" s="10"/>
      <c r="E608" s="8"/>
      <c r="F608" s="8"/>
      <c r="G608" s="8"/>
      <c r="H608" s="1"/>
      <c r="I608" s="1"/>
      <c r="J608" s="1"/>
    </row>
    <row r="609" spans="1:10" ht="14.25" customHeight="1" x14ac:dyDescent="0.3">
      <c r="A609" s="10"/>
      <c r="B609" s="10"/>
      <c r="C609" s="10"/>
      <c r="D609" s="10"/>
      <c r="E609" s="8"/>
      <c r="F609" s="8"/>
      <c r="G609" s="8"/>
      <c r="H609" s="1"/>
      <c r="I609" s="1"/>
      <c r="J609" s="1"/>
    </row>
    <row r="610" spans="1:10" ht="14.25" customHeight="1" x14ac:dyDescent="0.3">
      <c r="A610" s="10"/>
      <c r="B610" s="10"/>
      <c r="C610" s="10"/>
      <c r="D610" s="10"/>
      <c r="E610" s="8"/>
      <c r="F610" s="8"/>
      <c r="G610" s="8"/>
      <c r="H610" s="1"/>
      <c r="I610" s="1"/>
      <c r="J610" s="1"/>
    </row>
    <row r="611" spans="1:10" ht="14.25" customHeight="1" x14ac:dyDescent="0.3">
      <c r="A611" s="10"/>
      <c r="B611" s="10"/>
      <c r="C611" s="10"/>
      <c r="D611" s="10"/>
      <c r="E611" s="8"/>
      <c r="F611" s="8"/>
      <c r="G611" s="8"/>
      <c r="H611" s="1"/>
      <c r="I611" s="1"/>
      <c r="J611" s="1"/>
    </row>
    <row r="612" spans="1:10" ht="14.25" customHeight="1" x14ac:dyDescent="0.3">
      <c r="A612" s="10"/>
      <c r="B612" s="10"/>
      <c r="C612" s="10"/>
      <c r="D612" s="10"/>
      <c r="E612" s="8"/>
      <c r="F612" s="8"/>
      <c r="G612" s="8"/>
      <c r="H612" s="1"/>
      <c r="I612" s="1"/>
      <c r="J612" s="1"/>
    </row>
    <row r="613" spans="1:10" ht="14.25" customHeight="1" x14ac:dyDescent="0.3">
      <c r="A613" s="10"/>
      <c r="B613" s="10"/>
      <c r="C613" s="10"/>
      <c r="D613" s="10"/>
      <c r="E613" s="8"/>
      <c r="F613" s="8"/>
      <c r="G613" s="8"/>
      <c r="H613" s="1"/>
      <c r="I613" s="1"/>
      <c r="J613" s="1"/>
    </row>
    <row r="614" spans="1:10" ht="14.25" customHeight="1" x14ac:dyDescent="0.3">
      <c r="A614" s="10"/>
      <c r="B614" s="10"/>
      <c r="C614" s="10"/>
      <c r="D614" s="10"/>
      <c r="E614" s="8"/>
      <c r="F614" s="8"/>
      <c r="G614" s="8"/>
      <c r="H614" s="1"/>
      <c r="I614" s="1"/>
      <c r="J614" s="1"/>
    </row>
    <row r="615" spans="1:10" ht="14.25" customHeight="1" x14ac:dyDescent="0.3">
      <c r="A615" s="10"/>
      <c r="B615" s="10"/>
      <c r="C615" s="10"/>
      <c r="D615" s="10"/>
      <c r="E615" s="8"/>
      <c r="F615" s="8"/>
      <c r="G615" s="8"/>
      <c r="H615" s="1"/>
      <c r="I615" s="1"/>
      <c r="J615" s="1"/>
    </row>
    <row r="616" spans="1:10" ht="14.25" customHeight="1" x14ac:dyDescent="0.3">
      <c r="A616" s="10"/>
      <c r="B616" s="10"/>
      <c r="C616" s="10"/>
      <c r="D616" s="10"/>
      <c r="E616" s="8"/>
      <c r="F616" s="8"/>
      <c r="G616" s="8"/>
      <c r="H616" s="1"/>
      <c r="I616" s="1"/>
      <c r="J616" s="1"/>
    </row>
    <row r="617" spans="1:10" ht="14.25" customHeight="1" x14ac:dyDescent="0.3">
      <c r="A617" s="10"/>
      <c r="B617" s="10"/>
      <c r="C617" s="10"/>
      <c r="D617" s="10"/>
      <c r="E617" s="8"/>
      <c r="F617" s="8"/>
      <c r="G617" s="8"/>
      <c r="H617" s="1"/>
      <c r="I617" s="1"/>
      <c r="J617" s="1"/>
    </row>
    <row r="618" spans="1:10" ht="14.25" customHeight="1" x14ac:dyDescent="0.3">
      <c r="A618" s="10"/>
      <c r="B618" s="10"/>
      <c r="C618" s="10"/>
      <c r="D618" s="10"/>
      <c r="E618" s="8"/>
      <c r="F618" s="8"/>
      <c r="G618" s="8"/>
      <c r="H618" s="1"/>
      <c r="I618" s="1"/>
      <c r="J618" s="1"/>
    </row>
    <row r="619" spans="1:10" ht="14.25" customHeight="1" x14ac:dyDescent="0.3">
      <c r="A619" s="10"/>
      <c r="B619" s="10"/>
      <c r="C619" s="10"/>
      <c r="D619" s="10"/>
      <c r="E619" s="8"/>
      <c r="F619" s="8"/>
      <c r="G619" s="8"/>
      <c r="H619" s="1"/>
      <c r="I619" s="1"/>
      <c r="J619" s="1"/>
    </row>
    <row r="620" spans="1:10" ht="14.25" customHeight="1" x14ac:dyDescent="0.3">
      <c r="A620" s="10"/>
      <c r="B620" s="10"/>
      <c r="C620" s="10"/>
      <c r="D620" s="10"/>
      <c r="E620" s="8"/>
      <c r="F620" s="8"/>
      <c r="G620" s="8"/>
      <c r="H620" s="1"/>
      <c r="I620" s="1"/>
      <c r="J620" s="1"/>
    </row>
    <row r="621" spans="1:10" ht="14.25" customHeight="1" x14ac:dyDescent="0.3">
      <c r="A621" s="10"/>
      <c r="B621" s="10"/>
      <c r="C621" s="10"/>
      <c r="D621" s="10"/>
      <c r="E621" s="8"/>
      <c r="F621" s="8"/>
      <c r="G621" s="8"/>
      <c r="H621" s="1"/>
      <c r="I621" s="1"/>
      <c r="J621" s="1"/>
    </row>
    <row r="622" spans="1:10" ht="14.25" customHeight="1" x14ac:dyDescent="0.3">
      <c r="A622" s="10"/>
      <c r="B622" s="10"/>
      <c r="C622" s="10"/>
      <c r="D622" s="10"/>
      <c r="E622" s="8"/>
      <c r="F622" s="8"/>
      <c r="G622" s="8"/>
      <c r="H622" s="1"/>
      <c r="I622" s="1"/>
      <c r="J622" s="1"/>
    </row>
    <row r="623" spans="1:10" ht="14.25" customHeight="1" x14ac:dyDescent="0.3">
      <c r="A623" s="10"/>
      <c r="B623" s="10"/>
      <c r="C623" s="10"/>
      <c r="D623" s="10"/>
      <c r="E623" s="8"/>
      <c r="F623" s="8"/>
      <c r="G623" s="8"/>
      <c r="H623" s="1"/>
      <c r="I623" s="1"/>
      <c r="J623" s="1"/>
    </row>
    <row r="624" spans="1:10" ht="14.25" customHeight="1" x14ac:dyDescent="0.3">
      <c r="A624" s="10"/>
      <c r="B624" s="10"/>
      <c r="C624" s="10"/>
      <c r="D624" s="10"/>
      <c r="E624" s="8"/>
      <c r="F624" s="8"/>
      <c r="G624" s="8"/>
      <c r="H624" s="1"/>
      <c r="I624" s="1"/>
      <c r="J624" s="1"/>
    </row>
    <row r="625" spans="1:10" ht="14.25" customHeight="1" x14ac:dyDescent="0.3">
      <c r="A625" s="10"/>
      <c r="B625" s="10"/>
      <c r="C625" s="10"/>
      <c r="D625" s="10"/>
      <c r="E625" s="8"/>
      <c r="F625" s="8"/>
      <c r="G625" s="8"/>
      <c r="H625" s="1"/>
      <c r="I625" s="1"/>
      <c r="J625" s="1"/>
    </row>
    <row r="626" spans="1:10" ht="14.25" customHeight="1" x14ac:dyDescent="0.3">
      <c r="A626" s="10"/>
      <c r="B626" s="10"/>
      <c r="C626" s="10"/>
      <c r="D626" s="10"/>
      <c r="E626" s="8"/>
      <c r="F626" s="8"/>
      <c r="G626" s="8"/>
      <c r="H626" s="1"/>
      <c r="I626" s="1"/>
      <c r="J626" s="1"/>
    </row>
    <row r="627" spans="1:10" ht="14.25" customHeight="1" x14ac:dyDescent="0.3">
      <c r="A627" s="10"/>
      <c r="B627" s="10"/>
      <c r="C627" s="10"/>
      <c r="D627" s="10"/>
      <c r="E627" s="8"/>
      <c r="F627" s="8"/>
      <c r="G627" s="8"/>
      <c r="H627" s="1"/>
      <c r="I627" s="1"/>
      <c r="J627" s="1"/>
    </row>
    <row r="628" spans="1:10" ht="14.25" customHeight="1" x14ac:dyDescent="0.3">
      <c r="A628" s="10"/>
      <c r="B628" s="10"/>
      <c r="C628" s="10"/>
      <c r="D628" s="10"/>
      <c r="E628" s="8"/>
      <c r="F628" s="8"/>
      <c r="G628" s="8"/>
      <c r="H628" s="1"/>
      <c r="I628" s="1"/>
      <c r="J628" s="1"/>
    </row>
    <row r="629" spans="1:10" ht="14.25" customHeight="1" x14ac:dyDescent="0.3">
      <c r="A629" s="10"/>
      <c r="B629" s="10"/>
      <c r="C629" s="10"/>
      <c r="D629" s="10"/>
      <c r="E629" s="8"/>
      <c r="F629" s="8"/>
      <c r="G629" s="8"/>
      <c r="H629" s="1"/>
      <c r="I629" s="1"/>
      <c r="J629" s="1"/>
    </row>
    <row r="630" spans="1:10" ht="14.25" customHeight="1" x14ac:dyDescent="0.3">
      <c r="A630" s="10"/>
      <c r="B630" s="10"/>
      <c r="C630" s="10"/>
      <c r="D630" s="10"/>
      <c r="E630" s="8"/>
      <c r="F630" s="8"/>
      <c r="G630" s="8"/>
      <c r="H630" s="1"/>
      <c r="I630" s="1"/>
      <c r="J630" s="1"/>
    </row>
    <row r="631" spans="1:10" ht="14.25" customHeight="1" x14ac:dyDescent="0.3">
      <c r="A631" s="10"/>
      <c r="B631" s="10"/>
      <c r="C631" s="10"/>
      <c r="D631" s="10"/>
      <c r="E631" s="8"/>
      <c r="F631" s="8"/>
      <c r="G631" s="8"/>
      <c r="H631" s="1"/>
      <c r="I631" s="1"/>
      <c r="J631" s="1"/>
    </row>
    <row r="632" spans="1:10" ht="14.25" customHeight="1" x14ac:dyDescent="0.3">
      <c r="A632" s="10"/>
      <c r="B632" s="10"/>
      <c r="C632" s="10"/>
      <c r="D632" s="10"/>
      <c r="E632" s="8"/>
      <c r="F632" s="8"/>
      <c r="G632" s="8"/>
      <c r="H632" s="1"/>
      <c r="I632" s="1"/>
      <c r="J632" s="1"/>
    </row>
    <row r="633" spans="1:10" ht="14.25" customHeight="1" x14ac:dyDescent="0.3">
      <c r="A633" s="10"/>
      <c r="B633" s="10"/>
      <c r="C633" s="10"/>
      <c r="D633" s="10"/>
      <c r="E633" s="8"/>
      <c r="F633" s="8"/>
      <c r="G633" s="8"/>
      <c r="H633" s="1"/>
      <c r="I633" s="1"/>
      <c r="J633" s="1"/>
    </row>
    <row r="634" spans="1:10" ht="14.25" customHeight="1" x14ac:dyDescent="0.3">
      <c r="A634" s="10"/>
      <c r="B634" s="10"/>
      <c r="C634" s="10"/>
      <c r="D634" s="10"/>
      <c r="E634" s="8"/>
      <c r="F634" s="8"/>
      <c r="G634" s="8"/>
      <c r="H634" s="1"/>
      <c r="I634" s="1"/>
      <c r="J634" s="1"/>
    </row>
    <row r="635" spans="1:10" ht="14.25" customHeight="1" x14ac:dyDescent="0.3">
      <c r="A635" s="10"/>
      <c r="B635" s="10"/>
      <c r="C635" s="10"/>
      <c r="D635" s="10"/>
      <c r="E635" s="8"/>
      <c r="F635" s="8"/>
      <c r="G635" s="8"/>
      <c r="H635" s="1"/>
      <c r="I635" s="1"/>
      <c r="J635" s="1"/>
    </row>
    <row r="636" spans="1:10" ht="14.25" customHeight="1" x14ac:dyDescent="0.3">
      <c r="A636" s="10"/>
      <c r="B636" s="10"/>
      <c r="C636" s="10"/>
      <c r="D636" s="10"/>
      <c r="E636" s="8"/>
      <c r="F636" s="8"/>
      <c r="G636" s="8"/>
      <c r="H636" s="1"/>
      <c r="I636" s="1"/>
      <c r="J636" s="1"/>
    </row>
    <row r="637" spans="1:10" ht="14.25" customHeight="1" x14ac:dyDescent="0.3">
      <c r="A637" s="10"/>
      <c r="B637" s="10"/>
      <c r="C637" s="10"/>
      <c r="D637" s="10"/>
      <c r="E637" s="8"/>
      <c r="F637" s="8"/>
      <c r="G637" s="8"/>
      <c r="H637" s="1"/>
      <c r="I637" s="1"/>
      <c r="J637" s="1"/>
    </row>
    <row r="638" spans="1:10" ht="14.25" customHeight="1" x14ac:dyDescent="0.3">
      <c r="A638" s="10"/>
      <c r="B638" s="10"/>
      <c r="C638" s="10"/>
      <c r="D638" s="10"/>
      <c r="E638" s="8"/>
      <c r="F638" s="8"/>
      <c r="G638" s="8"/>
      <c r="H638" s="1"/>
      <c r="I638" s="1"/>
      <c r="J638" s="1"/>
    </row>
    <row r="639" spans="1:10" ht="14.25" customHeight="1" x14ac:dyDescent="0.3">
      <c r="A639" s="10"/>
      <c r="B639" s="10"/>
      <c r="C639" s="10"/>
      <c r="D639" s="10"/>
      <c r="E639" s="8"/>
      <c r="F639" s="8"/>
      <c r="G639" s="8"/>
      <c r="H639" s="1"/>
      <c r="I639" s="1"/>
      <c r="J639" s="1"/>
    </row>
    <row r="640" spans="1:10" ht="14.25" customHeight="1" x14ac:dyDescent="0.3">
      <c r="A640" s="10"/>
      <c r="B640" s="10"/>
      <c r="C640" s="10"/>
      <c r="D640" s="10"/>
      <c r="E640" s="8"/>
      <c r="F640" s="8"/>
      <c r="G640" s="8"/>
      <c r="H640" s="1"/>
      <c r="I640" s="1"/>
      <c r="J640" s="1"/>
    </row>
    <row r="641" spans="1:10" ht="14.25" customHeight="1" x14ac:dyDescent="0.3">
      <c r="A641" s="10"/>
      <c r="B641" s="10"/>
      <c r="C641" s="10"/>
      <c r="D641" s="10"/>
      <c r="E641" s="8"/>
      <c r="F641" s="8"/>
      <c r="G641" s="8"/>
      <c r="H641" s="1"/>
      <c r="I641" s="1"/>
      <c r="J641" s="1"/>
    </row>
    <row r="642" spans="1:10" ht="14.25" customHeight="1" x14ac:dyDescent="0.3">
      <c r="A642" s="10"/>
      <c r="B642" s="10"/>
      <c r="C642" s="10"/>
      <c r="D642" s="10"/>
      <c r="E642" s="8"/>
      <c r="F642" s="8"/>
      <c r="G642" s="8"/>
      <c r="H642" s="1"/>
      <c r="I642" s="1"/>
      <c r="J642" s="1"/>
    </row>
    <row r="643" spans="1:10" ht="14.25" customHeight="1" x14ac:dyDescent="0.3">
      <c r="A643" s="10"/>
      <c r="B643" s="10"/>
      <c r="C643" s="10"/>
      <c r="D643" s="10"/>
      <c r="E643" s="8"/>
      <c r="F643" s="8"/>
      <c r="G643" s="8"/>
      <c r="H643" s="1"/>
      <c r="I643" s="1"/>
      <c r="J643" s="1"/>
    </row>
    <row r="644" spans="1:10" ht="14.25" customHeight="1" x14ac:dyDescent="0.3">
      <c r="A644" s="10"/>
      <c r="B644" s="10"/>
      <c r="C644" s="10"/>
      <c r="D644" s="10"/>
      <c r="E644" s="8"/>
      <c r="F644" s="8"/>
      <c r="G644" s="8"/>
      <c r="H644" s="1"/>
      <c r="I644" s="1"/>
      <c r="J644" s="1"/>
    </row>
    <row r="645" spans="1:10" ht="14.25" customHeight="1" x14ac:dyDescent="0.3">
      <c r="A645" s="10"/>
      <c r="B645" s="10"/>
      <c r="C645" s="10"/>
      <c r="D645" s="10"/>
      <c r="E645" s="8"/>
      <c r="F645" s="8"/>
      <c r="G645" s="8"/>
      <c r="H645" s="1"/>
      <c r="I645" s="1"/>
      <c r="J645" s="1"/>
    </row>
    <row r="646" spans="1:10" ht="14.25" customHeight="1" x14ac:dyDescent="0.3">
      <c r="A646" s="10"/>
      <c r="B646" s="10"/>
      <c r="C646" s="10"/>
      <c r="D646" s="10"/>
      <c r="E646" s="8"/>
      <c r="F646" s="8"/>
      <c r="G646" s="8"/>
      <c r="H646" s="1"/>
      <c r="I646" s="1"/>
      <c r="J646" s="1"/>
    </row>
    <row r="647" spans="1:10" ht="14.25" customHeight="1" x14ac:dyDescent="0.3">
      <c r="A647" s="10"/>
      <c r="B647" s="10"/>
      <c r="C647" s="10"/>
      <c r="D647" s="10"/>
      <c r="E647" s="8"/>
      <c r="F647" s="8"/>
      <c r="G647" s="8"/>
      <c r="H647" s="1"/>
      <c r="I647" s="1"/>
      <c r="J647" s="1"/>
    </row>
    <row r="648" spans="1:10" ht="14.25" customHeight="1" x14ac:dyDescent="0.3">
      <c r="A648" s="10"/>
      <c r="B648" s="10"/>
      <c r="C648" s="10"/>
      <c r="D648" s="10"/>
      <c r="E648" s="8"/>
      <c r="F648" s="8"/>
      <c r="G648" s="8"/>
      <c r="H648" s="1"/>
      <c r="I648" s="1"/>
      <c r="J648" s="1"/>
    </row>
    <row r="649" spans="1:10" ht="14.25" customHeight="1" x14ac:dyDescent="0.3">
      <c r="A649" s="10"/>
      <c r="B649" s="10"/>
      <c r="C649" s="10"/>
      <c r="D649" s="10"/>
      <c r="E649" s="8"/>
      <c r="F649" s="8"/>
      <c r="G649" s="8"/>
      <c r="H649" s="1"/>
      <c r="I649" s="1"/>
      <c r="J649" s="1"/>
    </row>
    <row r="650" spans="1:10" ht="14.25" customHeight="1" x14ac:dyDescent="0.3">
      <c r="A650" s="10"/>
      <c r="B650" s="10"/>
      <c r="C650" s="10"/>
      <c r="D650" s="10"/>
      <c r="E650" s="8"/>
      <c r="F650" s="8"/>
      <c r="G650" s="8"/>
      <c r="H650" s="1"/>
      <c r="I650" s="1"/>
      <c r="J650" s="1"/>
    </row>
    <row r="651" spans="1:10" ht="14.25" customHeight="1" x14ac:dyDescent="0.3">
      <c r="A651" s="10"/>
      <c r="B651" s="10"/>
      <c r="C651" s="10"/>
      <c r="D651" s="10"/>
      <c r="E651" s="8"/>
      <c r="F651" s="8"/>
      <c r="G651" s="8"/>
      <c r="H651" s="1"/>
      <c r="I651" s="1"/>
      <c r="J651" s="1"/>
    </row>
    <row r="652" spans="1:10" ht="14.25" customHeight="1" x14ac:dyDescent="0.3">
      <c r="A652" s="10"/>
      <c r="B652" s="10"/>
      <c r="C652" s="10"/>
      <c r="D652" s="10"/>
      <c r="E652" s="8"/>
      <c r="F652" s="8"/>
      <c r="G652" s="8"/>
      <c r="H652" s="1"/>
      <c r="I652" s="1"/>
      <c r="J652" s="1"/>
    </row>
    <row r="653" spans="1:10" ht="14.25" customHeight="1" x14ac:dyDescent="0.3">
      <c r="A653" s="10"/>
      <c r="B653" s="10"/>
      <c r="C653" s="10"/>
      <c r="D653" s="10"/>
      <c r="E653" s="8"/>
      <c r="F653" s="8"/>
      <c r="G653" s="8"/>
      <c r="H653" s="1"/>
      <c r="I653" s="1"/>
      <c r="J653" s="1"/>
    </row>
    <row r="654" spans="1:10" ht="14.25" customHeight="1" x14ac:dyDescent="0.3">
      <c r="A654" s="10"/>
      <c r="B654" s="10"/>
      <c r="C654" s="10"/>
      <c r="D654" s="10"/>
      <c r="E654" s="8"/>
      <c r="F654" s="8"/>
      <c r="G654" s="8"/>
      <c r="H654" s="1"/>
      <c r="I654" s="1"/>
      <c r="J654" s="1"/>
    </row>
    <row r="655" spans="1:10" ht="14.25" customHeight="1" x14ac:dyDescent="0.3">
      <c r="A655" s="10"/>
      <c r="B655" s="10"/>
      <c r="C655" s="10"/>
      <c r="D655" s="10"/>
      <c r="E655" s="8"/>
      <c r="F655" s="8"/>
      <c r="G655" s="8"/>
      <c r="H655" s="1"/>
      <c r="I655" s="1"/>
      <c r="J655" s="1"/>
    </row>
    <row r="656" spans="1:10" ht="14.25" customHeight="1" x14ac:dyDescent="0.3">
      <c r="A656" s="10"/>
      <c r="B656" s="10"/>
      <c r="C656" s="10"/>
      <c r="D656" s="10"/>
      <c r="E656" s="8"/>
      <c r="F656" s="8"/>
      <c r="G656" s="8"/>
      <c r="H656" s="1"/>
      <c r="I656" s="1"/>
      <c r="J656" s="1"/>
    </row>
    <row r="657" spans="1:10" ht="14.25" customHeight="1" x14ac:dyDescent="0.3">
      <c r="A657" s="10"/>
      <c r="B657" s="10"/>
      <c r="C657" s="10"/>
      <c r="D657" s="10"/>
      <c r="E657" s="8"/>
      <c r="F657" s="8"/>
      <c r="G657" s="8"/>
      <c r="H657" s="1"/>
      <c r="I657" s="1"/>
      <c r="J657" s="1"/>
    </row>
    <row r="658" spans="1:10" ht="14.25" customHeight="1" x14ac:dyDescent="0.3">
      <c r="A658" s="10"/>
      <c r="B658" s="10"/>
      <c r="C658" s="10"/>
      <c r="D658" s="10"/>
      <c r="E658" s="8"/>
      <c r="F658" s="8"/>
      <c r="G658" s="8"/>
      <c r="H658" s="1"/>
      <c r="I658" s="1"/>
      <c r="J658" s="1"/>
    </row>
    <row r="659" spans="1:10" ht="14.25" customHeight="1" x14ac:dyDescent="0.3">
      <c r="A659" s="10"/>
      <c r="B659" s="10"/>
      <c r="C659" s="10"/>
      <c r="D659" s="10"/>
      <c r="E659" s="8"/>
      <c r="F659" s="8"/>
      <c r="G659" s="8"/>
      <c r="H659" s="1"/>
      <c r="I659" s="1"/>
      <c r="J659" s="1"/>
    </row>
    <row r="660" spans="1:10" ht="14.25" customHeight="1" x14ac:dyDescent="0.3">
      <c r="A660" s="10"/>
      <c r="B660" s="10"/>
      <c r="C660" s="10"/>
      <c r="D660" s="10"/>
      <c r="E660" s="8"/>
      <c r="F660" s="8"/>
      <c r="G660" s="8"/>
      <c r="H660" s="1"/>
      <c r="I660" s="1"/>
      <c r="J660" s="1"/>
    </row>
    <row r="661" spans="1:10" ht="14.25" customHeight="1" x14ac:dyDescent="0.3">
      <c r="A661" s="10"/>
      <c r="B661" s="10"/>
      <c r="C661" s="10"/>
      <c r="D661" s="10"/>
      <c r="E661" s="8"/>
      <c r="F661" s="8"/>
      <c r="G661" s="8"/>
      <c r="H661" s="1"/>
      <c r="I661" s="1"/>
      <c r="J661" s="1"/>
    </row>
    <row r="662" spans="1:10" ht="14.25" customHeight="1" x14ac:dyDescent="0.3">
      <c r="A662" s="10"/>
      <c r="B662" s="10"/>
      <c r="C662" s="10"/>
      <c r="D662" s="10"/>
      <c r="E662" s="8"/>
      <c r="F662" s="8"/>
      <c r="G662" s="8"/>
      <c r="H662" s="1"/>
      <c r="I662" s="1"/>
      <c r="J662" s="1"/>
    </row>
    <row r="663" spans="1:10" ht="14.25" customHeight="1" x14ac:dyDescent="0.3">
      <c r="A663" s="10"/>
      <c r="B663" s="10"/>
      <c r="C663" s="10"/>
      <c r="D663" s="10"/>
      <c r="E663" s="8"/>
      <c r="F663" s="8"/>
      <c r="G663" s="8"/>
      <c r="H663" s="1"/>
      <c r="I663" s="1"/>
      <c r="J663" s="1"/>
    </row>
    <row r="664" spans="1:10" ht="14.25" customHeight="1" x14ac:dyDescent="0.3">
      <c r="A664" s="10"/>
      <c r="B664" s="10"/>
      <c r="C664" s="10"/>
      <c r="D664" s="10"/>
      <c r="E664" s="8"/>
      <c r="F664" s="8"/>
      <c r="G664" s="8"/>
      <c r="H664" s="1"/>
      <c r="I664" s="1"/>
      <c r="J664" s="1"/>
    </row>
    <row r="665" spans="1:10" ht="14.25" customHeight="1" x14ac:dyDescent="0.3">
      <c r="A665" s="10"/>
      <c r="B665" s="10"/>
      <c r="C665" s="10"/>
      <c r="D665" s="10"/>
      <c r="E665" s="8"/>
      <c r="F665" s="8"/>
      <c r="G665" s="8"/>
      <c r="H665" s="1"/>
      <c r="I665" s="1"/>
      <c r="J665" s="1"/>
    </row>
    <row r="666" spans="1:10" ht="14.25" customHeight="1" x14ac:dyDescent="0.3">
      <c r="A666" s="10"/>
      <c r="B666" s="10"/>
      <c r="C666" s="10"/>
      <c r="D666" s="10"/>
      <c r="E666" s="8"/>
      <c r="F666" s="8"/>
      <c r="G666" s="8"/>
      <c r="H666" s="1"/>
      <c r="I666" s="1"/>
      <c r="J666" s="1"/>
    </row>
    <row r="667" spans="1:10" ht="14.25" customHeight="1" x14ac:dyDescent="0.3">
      <c r="A667" s="10"/>
      <c r="B667" s="10"/>
      <c r="C667" s="10"/>
      <c r="D667" s="10"/>
      <c r="E667" s="8"/>
      <c r="F667" s="8"/>
      <c r="G667" s="8"/>
      <c r="H667" s="1"/>
      <c r="I667" s="1"/>
      <c r="J667" s="1"/>
    </row>
    <row r="668" spans="1:10" ht="14.25" customHeight="1" x14ac:dyDescent="0.3">
      <c r="A668" s="10"/>
      <c r="B668" s="10"/>
      <c r="C668" s="10"/>
      <c r="D668" s="10"/>
      <c r="E668" s="8"/>
      <c r="F668" s="8"/>
      <c r="G668" s="8"/>
      <c r="H668" s="1"/>
      <c r="I668" s="1"/>
      <c r="J668" s="1"/>
    </row>
    <row r="669" spans="1:10" ht="14.25" customHeight="1" x14ac:dyDescent="0.3">
      <c r="A669" s="10"/>
      <c r="B669" s="10"/>
      <c r="C669" s="10"/>
      <c r="D669" s="10"/>
      <c r="E669" s="8"/>
      <c r="F669" s="8"/>
      <c r="G669" s="8"/>
      <c r="H669" s="1"/>
      <c r="I669" s="1"/>
      <c r="J669" s="1"/>
    </row>
    <row r="670" spans="1:10" ht="14.25" customHeight="1" x14ac:dyDescent="0.3">
      <c r="A670" s="10"/>
      <c r="B670" s="10"/>
      <c r="C670" s="10"/>
      <c r="D670" s="10"/>
      <c r="E670" s="8"/>
      <c r="F670" s="8"/>
      <c r="G670" s="8"/>
      <c r="H670" s="1"/>
      <c r="I670" s="1"/>
      <c r="J670" s="1"/>
    </row>
    <row r="671" spans="1:10" ht="14.25" customHeight="1" x14ac:dyDescent="0.3">
      <c r="A671" s="10"/>
      <c r="B671" s="10"/>
      <c r="C671" s="10"/>
      <c r="D671" s="10"/>
      <c r="E671" s="8"/>
      <c r="F671" s="8"/>
      <c r="G671" s="8"/>
      <c r="H671" s="1"/>
      <c r="I671" s="1"/>
      <c r="J671" s="1"/>
    </row>
    <row r="672" spans="1:10" ht="14.25" customHeight="1" x14ac:dyDescent="0.3">
      <c r="A672" s="10"/>
      <c r="B672" s="10"/>
      <c r="C672" s="10"/>
      <c r="D672" s="10"/>
      <c r="E672" s="8"/>
      <c r="F672" s="8"/>
      <c r="G672" s="8"/>
      <c r="H672" s="1"/>
      <c r="I672" s="1"/>
      <c r="J672" s="1"/>
    </row>
    <row r="673" spans="1:10" ht="14.25" customHeight="1" x14ac:dyDescent="0.3">
      <c r="A673" s="10"/>
      <c r="B673" s="10"/>
      <c r="C673" s="10"/>
      <c r="D673" s="10"/>
      <c r="E673" s="8"/>
      <c r="F673" s="8"/>
      <c r="G673" s="8"/>
      <c r="H673" s="1"/>
      <c r="I673" s="1"/>
      <c r="J673" s="1"/>
    </row>
    <row r="674" spans="1:10" ht="14.25" customHeight="1" x14ac:dyDescent="0.3">
      <c r="A674" s="10"/>
      <c r="B674" s="10"/>
      <c r="C674" s="10"/>
      <c r="D674" s="10"/>
      <c r="E674" s="8"/>
      <c r="F674" s="8"/>
      <c r="G674" s="8"/>
      <c r="H674" s="1"/>
      <c r="I674" s="1"/>
      <c r="J674" s="1"/>
    </row>
    <row r="675" spans="1:10" ht="14.25" customHeight="1" x14ac:dyDescent="0.3">
      <c r="A675" s="10"/>
      <c r="B675" s="10"/>
      <c r="C675" s="10"/>
      <c r="D675" s="10"/>
      <c r="E675" s="8"/>
      <c r="F675" s="8"/>
      <c r="G675" s="8"/>
      <c r="H675" s="1"/>
      <c r="I675" s="1"/>
      <c r="J675" s="1"/>
    </row>
    <row r="676" spans="1:10" ht="14.25" customHeight="1" x14ac:dyDescent="0.3">
      <c r="A676" s="10"/>
      <c r="B676" s="10"/>
      <c r="C676" s="10"/>
      <c r="D676" s="10"/>
      <c r="E676" s="8"/>
      <c r="F676" s="8"/>
      <c r="G676" s="8"/>
      <c r="H676" s="1"/>
      <c r="I676" s="1"/>
      <c r="J676" s="1"/>
    </row>
    <row r="677" spans="1:10" ht="14.25" customHeight="1" x14ac:dyDescent="0.3">
      <c r="A677" s="10"/>
      <c r="B677" s="10"/>
      <c r="C677" s="10"/>
      <c r="D677" s="10"/>
      <c r="E677" s="8"/>
      <c r="F677" s="8"/>
      <c r="G677" s="8"/>
      <c r="H677" s="1"/>
      <c r="I677" s="1"/>
      <c r="J677" s="1"/>
    </row>
    <row r="678" spans="1:10" ht="14.25" customHeight="1" x14ac:dyDescent="0.3">
      <c r="A678" s="10"/>
      <c r="B678" s="10"/>
      <c r="C678" s="10"/>
      <c r="D678" s="10"/>
      <c r="E678" s="8"/>
      <c r="F678" s="8"/>
      <c r="G678" s="8"/>
      <c r="H678" s="1"/>
      <c r="I678" s="1"/>
      <c r="J678" s="1"/>
    </row>
    <row r="679" spans="1:10" ht="14.25" customHeight="1" x14ac:dyDescent="0.3">
      <c r="A679" s="10"/>
      <c r="B679" s="10"/>
      <c r="C679" s="10"/>
      <c r="D679" s="10"/>
      <c r="E679" s="8"/>
      <c r="F679" s="8"/>
      <c r="G679" s="8"/>
      <c r="H679" s="1"/>
      <c r="I679" s="1"/>
      <c r="J679" s="1"/>
    </row>
    <row r="680" spans="1:10" ht="14.25" customHeight="1" x14ac:dyDescent="0.3">
      <c r="A680" s="10"/>
      <c r="B680" s="10"/>
      <c r="C680" s="10"/>
      <c r="D680" s="10"/>
      <c r="E680" s="8"/>
      <c r="F680" s="8"/>
      <c r="G680" s="8"/>
      <c r="H680" s="1"/>
      <c r="I680" s="1"/>
      <c r="J680" s="1"/>
    </row>
    <row r="681" spans="1:10" ht="14.25" customHeight="1" x14ac:dyDescent="0.3">
      <c r="A681" s="10"/>
      <c r="B681" s="10"/>
      <c r="C681" s="10"/>
      <c r="D681" s="10"/>
      <c r="E681" s="8"/>
      <c r="F681" s="8"/>
      <c r="G681" s="8"/>
      <c r="H681" s="1"/>
      <c r="I681" s="1"/>
      <c r="J681" s="1"/>
    </row>
    <row r="682" spans="1:10" ht="14.25" customHeight="1" x14ac:dyDescent="0.3">
      <c r="A682" s="10"/>
      <c r="B682" s="10"/>
      <c r="C682" s="10"/>
      <c r="D682" s="10"/>
      <c r="E682" s="8"/>
      <c r="F682" s="8"/>
      <c r="G682" s="8"/>
      <c r="H682" s="1"/>
      <c r="I682" s="1"/>
      <c r="J682" s="1"/>
    </row>
    <row r="683" spans="1:10" ht="14.25" customHeight="1" x14ac:dyDescent="0.3">
      <c r="A683" s="10"/>
      <c r="B683" s="10"/>
      <c r="C683" s="10"/>
      <c r="D683" s="10"/>
      <c r="E683" s="8"/>
      <c r="F683" s="8"/>
      <c r="G683" s="8"/>
      <c r="H683" s="1"/>
      <c r="I683" s="1"/>
      <c r="J683" s="1"/>
    </row>
    <row r="684" spans="1:10" ht="14.25" customHeight="1" x14ac:dyDescent="0.3">
      <c r="A684" s="10"/>
      <c r="B684" s="10"/>
      <c r="C684" s="10"/>
      <c r="D684" s="10"/>
      <c r="E684" s="8"/>
      <c r="F684" s="8"/>
      <c r="G684" s="8"/>
      <c r="H684" s="1"/>
      <c r="I684" s="1"/>
      <c r="J684" s="1"/>
    </row>
    <row r="685" spans="1:10" ht="14.25" customHeight="1" x14ac:dyDescent="0.3">
      <c r="A685" s="10"/>
      <c r="B685" s="10"/>
      <c r="C685" s="10"/>
      <c r="D685" s="10"/>
      <c r="E685" s="8"/>
      <c r="F685" s="8"/>
      <c r="G685" s="8"/>
      <c r="H685" s="1"/>
      <c r="I685" s="1"/>
      <c r="J685" s="1"/>
    </row>
    <row r="686" spans="1:10" ht="14.25" customHeight="1" x14ac:dyDescent="0.3">
      <c r="A686" s="10"/>
      <c r="B686" s="10"/>
      <c r="C686" s="10"/>
      <c r="D686" s="10"/>
      <c r="E686" s="8"/>
      <c r="F686" s="8"/>
      <c r="G686" s="8"/>
      <c r="H686" s="1"/>
      <c r="I686" s="1"/>
      <c r="J686" s="1"/>
    </row>
    <row r="687" spans="1:10" ht="14.25" customHeight="1" x14ac:dyDescent="0.3">
      <c r="A687" s="10"/>
      <c r="B687" s="10"/>
      <c r="C687" s="10"/>
      <c r="D687" s="10"/>
      <c r="E687" s="8"/>
      <c r="F687" s="8"/>
      <c r="G687" s="8"/>
      <c r="H687" s="1"/>
      <c r="I687" s="1"/>
      <c r="J687" s="1"/>
    </row>
    <row r="688" spans="1:10" ht="14.25" customHeight="1" x14ac:dyDescent="0.3">
      <c r="A688" s="10"/>
      <c r="B688" s="10"/>
      <c r="C688" s="10"/>
      <c r="D688" s="10"/>
      <c r="E688" s="8"/>
      <c r="F688" s="8"/>
      <c r="G688" s="8"/>
      <c r="H688" s="1"/>
      <c r="I688" s="1"/>
      <c r="J688" s="1"/>
    </row>
    <row r="689" spans="1:10" ht="14.25" customHeight="1" x14ac:dyDescent="0.3">
      <c r="A689" s="10"/>
      <c r="B689" s="10"/>
      <c r="C689" s="10"/>
      <c r="D689" s="10"/>
      <c r="E689" s="8"/>
      <c r="F689" s="8"/>
      <c r="G689" s="8"/>
      <c r="H689" s="1"/>
      <c r="I689" s="1"/>
      <c r="J689" s="1"/>
    </row>
    <row r="690" spans="1:10" ht="14.25" customHeight="1" x14ac:dyDescent="0.3">
      <c r="A690" s="10"/>
      <c r="B690" s="10"/>
      <c r="C690" s="10"/>
      <c r="D690" s="10"/>
      <c r="E690" s="8"/>
      <c r="F690" s="8"/>
      <c r="G690" s="8"/>
      <c r="H690" s="1"/>
      <c r="I690" s="1"/>
      <c r="J690" s="1"/>
    </row>
    <row r="691" spans="1:10" ht="14.25" customHeight="1" x14ac:dyDescent="0.3">
      <c r="A691" s="10"/>
      <c r="B691" s="10"/>
      <c r="C691" s="10"/>
      <c r="D691" s="10"/>
      <c r="E691" s="8"/>
      <c r="F691" s="8"/>
      <c r="G691" s="8"/>
      <c r="H691" s="1"/>
      <c r="I691" s="1"/>
      <c r="J691" s="1"/>
    </row>
    <row r="692" spans="1:10" ht="14.25" customHeight="1" x14ac:dyDescent="0.3">
      <c r="A692" s="10"/>
      <c r="B692" s="10"/>
      <c r="C692" s="10"/>
      <c r="D692" s="10"/>
      <c r="E692" s="8"/>
      <c r="F692" s="8"/>
      <c r="G692" s="8"/>
      <c r="H692" s="1"/>
      <c r="I692" s="1"/>
      <c r="J692" s="1"/>
    </row>
    <row r="693" spans="1:10" ht="14.25" customHeight="1" x14ac:dyDescent="0.3">
      <c r="A693" s="10"/>
      <c r="B693" s="10"/>
      <c r="C693" s="10"/>
      <c r="D693" s="10"/>
      <c r="E693" s="8"/>
      <c r="F693" s="8"/>
      <c r="G693" s="8"/>
      <c r="H693" s="1"/>
      <c r="I693" s="1"/>
      <c r="J693" s="1"/>
    </row>
    <row r="694" spans="1:10" ht="14.25" customHeight="1" x14ac:dyDescent="0.3">
      <c r="A694" s="10"/>
      <c r="B694" s="10"/>
      <c r="C694" s="10"/>
      <c r="D694" s="10"/>
      <c r="E694" s="8"/>
      <c r="F694" s="8"/>
      <c r="G694" s="8"/>
      <c r="H694" s="1"/>
      <c r="I694" s="1"/>
      <c r="J694" s="1"/>
    </row>
    <row r="695" spans="1:10" ht="14.25" customHeight="1" x14ac:dyDescent="0.3">
      <c r="A695" s="10"/>
      <c r="B695" s="10"/>
      <c r="C695" s="10"/>
      <c r="D695" s="10"/>
      <c r="E695" s="8"/>
      <c r="F695" s="8"/>
      <c r="G695" s="8"/>
      <c r="H695" s="1"/>
      <c r="I695" s="1"/>
      <c r="J695" s="1"/>
    </row>
    <row r="696" spans="1:10" ht="14.25" customHeight="1" x14ac:dyDescent="0.3">
      <c r="A696" s="10"/>
      <c r="B696" s="10"/>
      <c r="C696" s="10"/>
      <c r="D696" s="10"/>
      <c r="E696" s="8"/>
      <c r="F696" s="8"/>
      <c r="G696" s="8"/>
      <c r="H696" s="1"/>
      <c r="I696" s="1"/>
      <c r="J696" s="1"/>
    </row>
    <row r="697" spans="1:10" ht="14.25" customHeight="1" x14ac:dyDescent="0.3">
      <c r="A697" s="10"/>
      <c r="B697" s="10"/>
      <c r="C697" s="10"/>
      <c r="D697" s="10"/>
      <c r="E697" s="8"/>
      <c r="F697" s="8"/>
      <c r="G697" s="8"/>
      <c r="H697" s="1"/>
      <c r="I697" s="1"/>
      <c r="J697" s="1"/>
    </row>
    <row r="698" spans="1:10" ht="14.25" customHeight="1" x14ac:dyDescent="0.3">
      <c r="A698" s="10"/>
      <c r="B698" s="10"/>
      <c r="C698" s="10"/>
      <c r="D698" s="10"/>
      <c r="E698" s="8"/>
      <c r="F698" s="8"/>
      <c r="G698" s="8"/>
      <c r="H698" s="1"/>
      <c r="I698" s="1"/>
      <c r="J698" s="1"/>
    </row>
    <row r="699" spans="1:10" ht="14.25" customHeight="1" x14ac:dyDescent="0.3">
      <c r="A699" s="10"/>
      <c r="B699" s="10"/>
      <c r="C699" s="10"/>
      <c r="D699" s="10"/>
      <c r="E699" s="8"/>
      <c r="F699" s="8"/>
      <c r="G699" s="8"/>
      <c r="H699" s="1"/>
      <c r="I699" s="1"/>
      <c r="J699" s="1"/>
    </row>
    <row r="700" spans="1:10" ht="14.25" customHeight="1" x14ac:dyDescent="0.3">
      <c r="A700" s="10"/>
      <c r="B700" s="10"/>
      <c r="C700" s="10"/>
      <c r="D700" s="10"/>
      <c r="E700" s="8"/>
      <c r="F700" s="8"/>
      <c r="G700" s="8"/>
      <c r="H700" s="1"/>
      <c r="I700" s="1"/>
      <c r="J700" s="1"/>
    </row>
    <row r="701" spans="1:10" ht="14.25" customHeight="1" x14ac:dyDescent="0.3">
      <c r="A701" s="10"/>
      <c r="B701" s="10"/>
      <c r="C701" s="10"/>
      <c r="D701" s="10"/>
      <c r="E701" s="8"/>
      <c r="F701" s="8"/>
      <c r="G701" s="8"/>
      <c r="H701" s="1"/>
      <c r="I701" s="1"/>
      <c r="J701" s="1"/>
    </row>
    <row r="702" spans="1:10" ht="14.25" customHeight="1" x14ac:dyDescent="0.3">
      <c r="A702" s="10"/>
      <c r="B702" s="10"/>
      <c r="C702" s="10"/>
      <c r="D702" s="10"/>
      <c r="E702" s="8"/>
      <c r="F702" s="8"/>
      <c r="G702" s="8"/>
      <c r="H702" s="1"/>
      <c r="I702" s="1"/>
      <c r="J702" s="1"/>
    </row>
    <row r="703" spans="1:10" ht="14.25" customHeight="1" x14ac:dyDescent="0.3">
      <c r="A703" s="10"/>
      <c r="B703" s="10"/>
      <c r="C703" s="10"/>
      <c r="D703" s="10"/>
      <c r="E703" s="8"/>
      <c r="F703" s="8"/>
      <c r="G703" s="8"/>
      <c r="H703" s="1"/>
      <c r="I703" s="1"/>
      <c r="J703" s="1"/>
    </row>
    <row r="704" spans="1:10" ht="14.25" customHeight="1" x14ac:dyDescent="0.3">
      <c r="A704" s="10"/>
      <c r="B704" s="10"/>
      <c r="C704" s="10"/>
      <c r="D704" s="10"/>
      <c r="E704" s="8"/>
      <c r="F704" s="8"/>
      <c r="G704" s="8"/>
      <c r="H704" s="1"/>
      <c r="I704" s="1"/>
      <c r="J704" s="1"/>
    </row>
    <row r="705" spans="1:10" ht="14.25" customHeight="1" x14ac:dyDescent="0.3">
      <c r="A705" s="10"/>
      <c r="B705" s="10"/>
      <c r="C705" s="10"/>
      <c r="D705" s="10"/>
      <c r="E705" s="8"/>
      <c r="F705" s="8"/>
      <c r="G705" s="8"/>
      <c r="H705" s="1"/>
      <c r="I705" s="1"/>
      <c r="J705" s="1"/>
    </row>
    <row r="706" spans="1:10" ht="14.25" customHeight="1" x14ac:dyDescent="0.3">
      <c r="A706" s="10"/>
      <c r="B706" s="10"/>
      <c r="C706" s="10"/>
      <c r="D706" s="10"/>
      <c r="E706" s="8"/>
      <c r="F706" s="8"/>
      <c r="G706" s="8"/>
      <c r="H706" s="1"/>
      <c r="I706" s="1"/>
      <c r="J706" s="1"/>
    </row>
    <row r="707" spans="1:10" ht="14.25" customHeight="1" x14ac:dyDescent="0.3">
      <c r="A707" s="10"/>
      <c r="B707" s="10"/>
      <c r="C707" s="10"/>
      <c r="D707" s="10"/>
      <c r="E707" s="8"/>
      <c r="F707" s="8"/>
      <c r="G707" s="8"/>
      <c r="H707" s="1"/>
      <c r="I707" s="1"/>
      <c r="J707" s="1"/>
    </row>
    <row r="708" spans="1:10" ht="14.25" customHeight="1" x14ac:dyDescent="0.3">
      <c r="A708" s="10"/>
      <c r="B708" s="10"/>
      <c r="C708" s="10"/>
      <c r="D708" s="10"/>
      <c r="E708" s="8"/>
      <c r="F708" s="8"/>
      <c r="G708" s="8"/>
      <c r="H708" s="1"/>
      <c r="I708" s="1"/>
      <c r="J708" s="1"/>
    </row>
    <row r="709" spans="1:10" ht="14.25" customHeight="1" x14ac:dyDescent="0.3">
      <c r="A709" s="10"/>
      <c r="B709" s="10"/>
      <c r="C709" s="10"/>
      <c r="D709" s="10"/>
      <c r="E709" s="8"/>
      <c r="F709" s="8"/>
      <c r="G709" s="8"/>
      <c r="H709" s="1"/>
      <c r="I709" s="1"/>
      <c r="J709" s="1"/>
    </row>
    <row r="710" spans="1:10" ht="14.25" customHeight="1" x14ac:dyDescent="0.3">
      <c r="A710" s="10"/>
      <c r="B710" s="10"/>
      <c r="C710" s="10"/>
      <c r="D710" s="10"/>
      <c r="E710" s="8"/>
      <c r="F710" s="8"/>
      <c r="G710" s="8"/>
      <c r="H710" s="1"/>
      <c r="I710" s="1"/>
      <c r="J710" s="1"/>
    </row>
    <row r="711" spans="1:10" ht="14.25" customHeight="1" x14ac:dyDescent="0.3">
      <c r="A711" s="10"/>
      <c r="B711" s="10"/>
      <c r="C711" s="10"/>
      <c r="D711" s="10"/>
      <c r="E711" s="8"/>
      <c r="F711" s="8"/>
      <c r="G711" s="8"/>
      <c r="H711" s="1"/>
      <c r="I711" s="1"/>
      <c r="J711" s="1"/>
    </row>
    <row r="712" spans="1:10" ht="14.25" customHeight="1" x14ac:dyDescent="0.3">
      <c r="A712" s="10"/>
      <c r="B712" s="10"/>
      <c r="C712" s="10"/>
      <c r="D712" s="10"/>
      <c r="E712" s="8"/>
      <c r="F712" s="8"/>
      <c r="G712" s="8"/>
      <c r="H712" s="1"/>
      <c r="I712" s="1"/>
      <c r="J712" s="1"/>
    </row>
    <row r="713" spans="1:10" ht="14.25" customHeight="1" x14ac:dyDescent="0.3">
      <c r="A713" s="10"/>
      <c r="B713" s="10"/>
      <c r="C713" s="10"/>
      <c r="D713" s="10"/>
      <c r="E713" s="8"/>
      <c r="F713" s="8"/>
      <c r="G713" s="8"/>
      <c r="H713" s="1"/>
      <c r="I713" s="1"/>
      <c r="J713" s="1"/>
    </row>
    <row r="714" spans="1:10" ht="14.25" customHeight="1" x14ac:dyDescent="0.3">
      <c r="A714" s="10"/>
      <c r="B714" s="10"/>
      <c r="C714" s="10"/>
      <c r="D714" s="10"/>
      <c r="E714" s="8"/>
      <c r="F714" s="8"/>
      <c r="G714" s="8"/>
      <c r="H714" s="1"/>
      <c r="I714" s="1"/>
      <c r="J714" s="1"/>
    </row>
    <row r="715" spans="1:10" ht="14.25" customHeight="1" x14ac:dyDescent="0.3">
      <c r="A715" s="10"/>
      <c r="B715" s="10"/>
      <c r="C715" s="10"/>
      <c r="D715" s="10"/>
      <c r="E715" s="8"/>
      <c r="F715" s="8"/>
      <c r="G715" s="8"/>
      <c r="H715" s="1"/>
      <c r="I715" s="1"/>
      <c r="J715" s="1"/>
    </row>
    <row r="716" spans="1:10" ht="14.25" customHeight="1" x14ac:dyDescent="0.3">
      <c r="A716" s="10"/>
      <c r="B716" s="10"/>
      <c r="C716" s="10"/>
      <c r="D716" s="10"/>
      <c r="E716" s="8"/>
      <c r="F716" s="8"/>
      <c r="G716" s="8"/>
      <c r="H716" s="1"/>
      <c r="I716" s="1"/>
      <c r="J716" s="1"/>
    </row>
    <row r="717" spans="1:10" ht="14.25" customHeight="1" x14ac:dyDescent="0.3">
      <c r="A717" s="10"/>
      <c r="B717" s="10"/>
      <c r="C717" s="10"/>
      <c r="D717" s="10"/>
      <c r="E717" s="8"/>
      <c r="F717" s="8"/>
      <c r="G717" s="8"/>
      <c r="H717" s="1"/>
      <c r="I717" s="1"/>
      <c r="J717" s="1"/>
    </row>
    <row r="718" spans="1:10" ht="14.25" customHeight="1" x14ac:dyDescent="0.3">
      <c r="A718" s="10"/>
      <c r="B718" s="10"/>
      <c r="C718" s="10"/>
      <c r="D718" s="10"/>
      <c r="E718" s="8"/>
      <c r="F718" s="8"/>
      <c r="G718" s="8"/>
      <c r="H718" s="1"/>
      <c r="I718" s="1"/>
      <c r="J718" s="1"/>
    </row>
    <row r="719" spans="1:10" ht="14.25" customHeight="1" x14ac:dyDescent="0.3">
      <c r="A719" s="10"/>
      <c r="B719" s="10"/>
      <c r="C719" s="10"/>
      <c r="D719" s="10"/>
      <c r="E719" s="8"/>
      <c r="F719" s="8"/>
      <c r="G719" s="8"/>
      <c r="H719" s="1"/>
      <c r="I719" s="1"/>
      <c r="J719" s="1"/>
    </row>
    <row r="720" spans="1:10" ht="14.25" customHeight="1" x14ac:dyDescent="0.3">
      <c r="A720" s="10"/>
      <c r="B720" s="10"/>
      <c r="C720" s="10"/>
      <c r="D720" s="10"/>
      <c r="E720" s="8"/>
      <c r="F720" s="8"/>
      <c r="G720" s="8"/>
      <c r="H720" s="1"/>
      <c r="I720" s="1"/>
      <c r="J720" s="1"/>
    </row>
    <row r="721" spans="1:10" ht="14.25" customHeight="1" x14ac:dyDescent="0.3">
      <c r="A721" s="10"/>
      <c r="B721" s="10"/>
      <c r="C721" s="10"/>
      <c r="D721" s="10"/>
      <c r="E721" s="8"/>
      <c r="F721" s="8"/>
      <c r="G721" s="8"/>
      <c r="H721" s="1"/>
      <c r="I721" s="1"/>
      <c r="J721" s="1"/>
    </row>
    <row r="722" spans="1:10" ht="14.25" customHeight="1" x14ac:dyDescent="0.3">
      <c r="A722" s="10"/>
      <c r="B722" s="10"/>
      <c r="C722" s="10"/>
      <c r="D722" s="10"/>
      <c r="E722" s="8"/>
      <c r="F722" s="8"/>
      <c r="G722" s="8"/>
      <c r="H722" s="1"/>
      <c r="I722" s="1"/>
      <c r="J722" s="1"/>
    </row>
    <row r="723" spans="1:10" ht="14.25" customHeight="1" x14ac:dyDescent="0.3">
      <c r="A723" s="10"/>
      <c r="B723" s="10"/>
      <c r="C723" s="10"/>
      <c r="D723" s="10"/>
      <c r="E723" s="8"/>
      <c r="F723" s="8"/>
      <c r="G723" s="8"/>
      <c r="H723" s="1"/>
      <c r="I723" s="1"/>
      <c r="J723" s="1"/>
    </row>
    <row r="724" spans="1:10" ht="14.25" customHeight="1" x14ac:dyDescent="0.3">
      <c r="A724" s="10"/>
      <c r="B724" s="10"/>
      <c r="C724" s="10"/>
      <c r="D724" s="10"/>
      <c r="E724" s="8"/>
      <c r="F724" s="8"/>
      <c r="G724" s="8"/>
      <c r="H724" s="1"/>
      <c r="I724" s="1"/>
      <c r="J724" s="1"/>
    </row>
    <row r="725" spans="1:10" ht="14.25" customHeight="1" x14ac:dyDescent="0.3">
      <c r="A725" s="10"/>
      <c r="B725" s="10"/>
      <c r="C725" s="10"/>
      <c r="D725" s="10"/>
      <c r="E725" s="8"/>
      <c r="F725" s="8"/>
      <c r="G725" s="8"/>
      <c r="H725" s="1"/>
      <c r="I725" s="1"/>
      <c r="J725" s="1"/>
    </row>
    <row r="726" spans="1:10" ht="14.25" customHeight="1" x14ac:dyDescent="0.3">
      <c r="A726" s="10"/>
      <c r="B726" s="10"/>
      <c r="C726" s="10"/>
      <c r="D726" s="10"/>
      <c r="E726" s="8"/>
      <c r="F726" s="8"/>
      <c r="G726" s="8"/>
      <c r="H726" s="1"/>
      <c r="I726" s="1"/>
      <c r="J726" s="1"/>
    </row>
    <row r="727" spans="1:10" ht="14.25" customHeight="1" x14ac:dyDescent="0.3">
      <c r="A727" s="10"/>
      <c r="B727" s="10"/>
      <c r="C727" s="10"/>
      <c r="D727" s="10"/>
      <c r="E727" s="8"/>
      <c r="F727" s="8"/>
      <c r="G727" s="8"/>
      <c r="H727" s="1"/>
      <c r="I727" s="1"/>
      <c r="J727" s="1"/>
    </row>
    <row r="728" spans="1:10" ht="14.25" customHeight="1" x14ac:dyDescent="0.3">
      <c r="A728" s="10"/>
      <c r="B728" s="10"/>
      <c r="C728" s="10"/>
      <c r="D728" s="10"/>
      <c r="E728" s="8"/>
      <c r="F728" s="8"/>
      <c r="G728" s="8"/>
      <c r="H728" s="1"/>
      <c r="I728" s="1"/>
      <c r="J728" s="1"/>
    </row>
    <row r="729" spans="1:10" ht="14.25" customHeight="1" x14ac:dyDescent="0.3">
      <c r="A729" s="10"/>
      <c r="B729" s="10"/>
      <c r="C729" s="10"/>
      <c r="D729" s="10"/>
      <c r="E729" s="8"/>
      <c r="F729" s="8"/>
      <c r="G729" s="8"/>
      <c r="H729" s="1"/>
      <c r="I729" s="1"/>
      <c r="J729" s="1"/>
    </row>
    <row r="730" spans="1:10" ht="14.25" customHeight="1" x14ac:dyDescent="0.3">
      <c r="A730" s="10"/>
      <c r="B730" s="10"/>
      <c r="C730" s="10"/>
      <c r="D730" s="10"/>
      <c r="E730" s="8"/>
      <c r="F730" s="8"/>
      <c r="G730" s="8"/>
      <c r="H730" s="1"/>
      <c r="I730" s="1"/>
      <c r="J730" s="1"/>
    </row>
    <row r="731" spans="1:10" ht="14.25" customHeight="1" x14ac:dyDescent="0.3">
      <c r="A731" s="10"/>
      <c r="B731" s="10"/>
      <c r="C731" s="10"/>
      <c r="D731" s="10"/>
      <c r="E731" s="8"/>
      <c r="F731" s="8"/>
      <c r="G731" s="8"/>
      <c r="H731" s="1"/>
      <c r="I731" s="1"/>
      <c r="J731" s="1"/>
    </row>
    <row r="732" spans="1:10" ht="14.25" customHeight="1" x14ac:dyDescent="0.3">
      <c r="A732" s="10"/>
      <c r="B732" s="10"/>
      <c r="C732" s="10"/>
      <c r="D732" s="10"/>
      <c r="E732" s="8"/>
      <c r="F732" s="8"/>
      <c r="G732" s="8"/>
      <c r="H732" s="1"/>
      <c r="I732" s="1"/>
      <c r="J732" s="1"/>
    </row>
    <row r="733" spans="1:10" ht="14.25" customHeight="1" x14ac:dyDescent="0.3">
      <c r="A733" s="10"/>
      <c r="B733" s="10"/>
      <c r="C733" s="10"/>
      <c r="D733" s="10"/>
      <c r="E733" s="8"/>
      <c r="F733" s="8"/>
      <c r="G733" s="8"/>
      <c r="H733" s="1"/>
      <c r="I733" s="1"/>
      <c r="J733" s="1"/>
    </row>
    <row r="734" spans="1:10" ht="14.25" customHeight="1" x14ac:dyDescent="0.3">
      <c r="A734" s="10"/>
      <c r="B734" s="10"/>
      <c r="C734" s="10"/>
      <c r="D734" s="10"/>
      <c r="E734" s="8"/>
      <c r="F734" s="8"/>
      <c r="G734" s="8"/>
      <c r="H734" s="1"/>
      <c r="I734" s="1"/>
      <c r="J734" s="1"/>
    </row>
    <row r="735" spans="1:10" ht="14.25" customHeight="1" x14ac:dyDescent="0.3">
      <c r="A735" s="10"/>
      <c r="B735" s="10"/>
      <c r="C735" s="10"/>
      <c r="D735" s="10"/>
      <c r="E735" s="8"/>
      <c r="F735" s="8"/>
      <c r="G735" s="8"/>
      <c r="H735" s="1"/>
      <c r="I735" s="1"/>
      <c r="J735" s="1"/>
    </row>
    <row r="736" spans="1:10" ht="14.25" customHeight="1" x14ac:dyDescent="0.3">
      <c r="A736" s="10"/>
      <c r="B736" s="10"/>
      <c r="C736" s="10"/>
      <c r="D736" s="10"/>
      <c r="E736" s="8"/>
      <c r="F736" s="8"/>
      <c r="G736" s="8"/>
      <c r="H736" s="1"/>
      <c r="I736" s="1"/>
      <c r="J736" s="1"/>
    </row>
    <row r="737" spans="1:10" ht="14.25" customHeight="1" x14ac:dyDescent="0.3">
      <c r="A737" s="10"/>
      <c r="B737" s="10"/>
      <c r="C737" s="10"/>
      <c r="D737" s="10"/>
      <c r="E737" s="8"/>
      <c r="F737" s="8"/>
      <c r="G737" s="8"/>
      <c r="H737" s="1"/>
      <c r="I737" s="1"/>
      <c r="J737" s="1"/>
    </row>
    <row r="738" spans="1:10" ht="14.25" customHeight="1" x14ac:dyDescent="0.3">
      <c r="A738" s="10"/>
      <c r="B738" s="10"/>
      <c r="C738" s="10"/>
      <c r="D738" s="10"/>
      <c r="E738" s="8"/>
      <c r="F738" s="8"/>
      <c r="G738" s="8"/>
      <c r="H738" s="1"/>
      <c r="I738" s="1"/>
      <c r="J738" s="1"/>
    </row>
    <row r="739" spans="1:10" ht="14.25" customHeight="1" x14ac:dyDescent="0.3">
      <c r="A739" s="10"/>
      <c r="B739" s="10"/>
      <c r="C739" s="10"/>
      <c r="D739" s="10"/>
      <c r="E739" s="8"/>
      <c r="F739" s="8"/>
      <c r="G739" s="8"/>
      <c r="H739" s="1"/>
      <c r="I739" s="1"/>
      <c r="J739" s="1"/>
    </row>
    <row r="740" spans="1:10" ht="14.25" customHeight="1" x14ac:dyDescent="0.3">
      <c r="A740" s="10"/>
      <c r="B740" s="10"/>
      <c r="C740" s="10"/>
      <c r="D740" s="10"/>
      <c r="E740" s="8"/>
      <c r="F740" s="8"/>
      <c r="G740" s="8"/>
      <c r="H740" s="1"/>
      <c r="I740" s="1"/>
      <c r="J740" s="1"/>
    </row>
    <row r="741" spans="1:10" ht="14.25" customHeight="1" x14ac:dyDescent="0.3">
      <c r="A741" s="10"/>
      <c r="B741" s="10"/>
      <c r="C741" s="10"/>
      <c r="D741" s="10"/>
      <c r="E741" s="8"/>
      <c r="F741" s="8"/>
      <c r="G741" s="8"/>
      <c r="H741" s="1"/>
      <c r="I741" s="1"/>
      <c r="J741" s="1"/>
    </row>
    <row r="742" spans="1:10" ht="14.25" customHeight="1" x14ac:dyDescent="0.3">
      <c r="A742" s="10"/>
      <c r="B742" s="10"/>
      <c r="C742" s="10"/>
      <c r="D742" s="10"/>
      <c r="E742" s="8"/>
      <c r="F742" s="8"/>
      <c r="G742" s="8"/>
      <c r="H742" s="1"/>
      <c r="I742" s="1"/>
      <c r="J742" s="1"/>
    </row>
    <row r="743" spans="1:10" ht="14.25" customHeight="1" x14ac:dyDescent="0.3">
      <c r="A743" s="10"/>
      <c r="B743" s="10"/>
      <c r="C743" s="10"/>
      <c r="D743" s="10"/>
      <c r="E743" s="8"/>
      <c r="F743" s="8"/>
      <c r="G743" s="8"/>
      <c r="H743" s="1"/>
      <c r="I743" s="1"/>
      <c r="J743" s="1"/>
    </row>
    <row r="744" spans="1:10" ht="14.25" customHeight="1" x14ac:dyDescent="0.3">
      <c r="A744" s="10"/>
      <c r="B744" s="10"/>
      <c r="C744" s="10"/>
      <c r="D744" s="10"/>
      <c r="E744" s="8"/>
      <c r="F744" s="8"/>
      <c r="G744" s="8"/>
      <c r="H744" s="1"/>
      <c r="I744" s="1"/>
      <c r="J744" s="1"/>
    </row>
    <row r="745" spans="1:10" ht="14.25" customHeight="1" x14ac:dyDescent="0.3">
      <c r="A745" s="10"/>
      <c r="B745" s="10"/>
      <c r="C745" s="10"/>
      <c r="D745" s="10"/>
      <c r="E745" s="8"/>
      <c r="F745" s="8"/>
      <c r="G745" s="8"/>
      <c r="H745" s="1"/>
      <c r="I745" s="1"/>
      <c r="J745" s="1"/>
    </row>
    <row r="746" spans="1:10" ht="14.25" customHeight="1" x14ac:dyDescent="0.3">
      <c r="A746" s="10"/>
      <c r="B746" s="10"/>
      <c r="C746" s="10"/>
      <c r="D746" s="10"/>
      <c r="E746" s="8"/>
      <c r="F746" s="8"/>
      <c r="G746" s="8"/>
      <c r="H746" s="1"/>
      <c r="I746" s="1"/>
      <c r="J746" s="1"/>
    </row>
    <row r="747" spans="1:10" ht="14.25" customHeight="1" x14ac:dyDescent="0.3">
      <c r="A747" s="10"/>
      <c r="B747" s="10"/>
      <c r="C747" s="10"/>
      <c r="D747" s="10"/>
      <c r="E747" s="8"/>
      <c r="F747" s="8"/>
      <c r="G747" s="8"/>
      <c r="H747" s="1"/>
      <c r="I747" s="1"/>
      <c r="J747" s="1"/>
    </row>
    <row r="748" spans="1:10" ht="14.25" customHeight="1" x14ac:dyDescent="0.3">
      <c r="A748" s="10"/>
      <c r="B748" s="10"/>
      <c r="C748" s="10"/>
      <c r="D748" s="10"/>
      <c r="E748" s="8"/>
      <c r="F748" s="8"/>
      <c r="G748" s="8"/>
      <c r="H748" s="1"/>
      <c r="I748" s="1"/>
      <c r="J748" s="1"/>
    </row>
    <row r="749" spans="1:10" ht="14.25" customHeight="1" x14ac:dyDescent="0.3">
      <c r="A749" s="10"/>
      <c r="B749" s="10"/>
      <c r="C749" s="10"/>
      <c r="D749" s="10"/>
      <c r="E749" s="8"/>
      <c r="F749" s="8"/>
      <c r="G749" s="8"/>
      <c r="H749" s="1"/>
      <c r="I749" s="1"/>
      <c r="J749" s="1"/>
    </row>
    <row r="750" spans="1:10" ht="14.25" customHeight="1" x14ac:dyDescent="0.3">
      <c r="A750" s="10"/>
      <c r="B750" s="10"/>
      <c r="C750" s="10"/>
      <c r="D750" s="10"/>
      <c r="E750" s="8"/>
      <c r="F750" s="8"/>
      <c r="G750" s="8"/>
      <c r="H750" s="1"/>
      <c r="I750" s="1"/>
      <c r="J750" s="1"/>
    </row>
    <row r="751" spans="1:10" ht="14.25" customHeight="1" x14ac:dyDescent="0.3">
      <c r="A751" s="10"/>
      <c r="B751" s="10"/>
      <c r="C751" s="10"/>
      <c r="D751" s="10"/>
      <c r="E751" s="8"/>
      <c r="F751" s="8"/>
      <c r="G751" s="8"/>
      <c r="H751" s="1"/>
      <c r="I751" s="1"/>
      <c r="J751" s="1"/>
    </row>
    <row r="752" spans="1:10" ht="14.25" customHeight="1" x14ac:dyDescent="0.3">
      <c r="A752" s="10"/>
      <c r="B752" s="10"/>
      <c r="C752" s="10"/>
      <c r="D752" s="10"/>
      <c r="E752" s="8"/>
      <c r="F752" s="8"/>
      <c r="G752" s="8"/>
      <c r="H752" s="1"/>
      <c r="I752" s="1"/>
      <c r="J752" s="1"/>
    </row>
    <row r="753" spans="1:10" ht="14.25" customHeight="1" x14ac:dyDescent="0.3">
      <c r="A753" s="10"/>
      <c r="B753" s="10"/>
      <c r="C753" s="10"/>
      <c r="D753" s="10"/>
      <c r="E753" s="8"/>
      <c r="F753" s="8"/>
      <c r="G753" s="8"/>
      <c r="H753" s="1"/>
      <c r="I753" s="1"/>
      <c r="J753" s="1"/>
    </row>
    <row r="754" spans="1:10" ht="14.25" customHeight="1" x14ac:dyDescent="0.3">
      <c r="A754" s="10"/>
      <c r="B754" s="10"/>
      <c r="C754" s="10"/>
      <c r="D754" s="10"/>
      <c r="E754" s="8"/>
      <c r="F754" s="8"/>
      <c r="G754" s="8"/>
      <c r="H754" s="1"/>
      <c r="I754" s="1"/>
      <c r="J754" s="1"/>
    </row>
    <row r="755" spans="1:10" ht="14.25" customHeight="1" x14ac:dyDescent="0.3">
      <c r="A755" s="10"/>
      <c r="B755" s="10"/>
      <c r="C755" s="10"/>
      <c r="D755" s="10"/>
      <c r="E755" s="8"/>
      <c r="F755" s="8"/>
      <c r="G755" s="8"/>
      <c r="H755" s="1"/>
      <c r="I755" s="1"/>
      <c r="J755" s="1"/>
    </row>
    <row r="756" spans="1:10" ht="14.25" customHeight="1" x14ac:dyDescent="0.3">
      <c r="A756" s="10"/>
      <c r="B756" s="10"/>
      <c r="C756" s="10"/>
      <c r="D756" s="10"/>
      <c r="E756" s="8"/>
      <c r="F756" s="8"/>
      <c r="G756" s="8"/>
      <c r="H756" s="1"/>
      <c r="I756" s="1"/>
      <c r="J756" s="1"/>
    </row>
    <row r="757" spans="1:10" ht="14.25" customHeight="1" x14ac:dyDescent="0.3">
      <c r="A757" s="10"/>
      <c r="B757" s="10"/>
      <c r="C757" s="10"/>
      <c r="D757" s="10"/>
      <c r="E757" s="8"/>
      <c r="F757" s="8"/>
      <c r="G757" s="8"/>
      <c r="H757" s="1"/>
      <c r="I757" s="1"/>
      <c r="J757" s="1"/>
    </row>
    <row r="758" spans="1:10" ht="14.25" customHeight="1" x14ac:dyDescent="0.3">
      <c r="A758" s="10"/>
      <c r="B758" s="10"/>
      <c r="C758" s="10"/>
      <c r="D758" s="10"/>
      <c r="E758" s="8"/>
      <c r="F758" s="8"/>
      <c r="G758" s="8"/>
      <c r="H758" s="1"/>
      <c r="I758" s="1"/>
      <c r="J758" s="1"/>
    </row>
    <row r="759" spans="1:10" ht="14.25" customHeight="1" x14ac:dyDescent="0.3">
      <c r="A759" s="10"/>
      <c r="B759" s="10"/>
      <c r="C759" s="10"/>
      <c r="D759" s="10"/>
      <c r="E759" s="8"/>
      <c r="F759" s="8"/>
      <c r="G759" s="8"/>
      <c r="H759" s="1"/>
      <c r="I759" s="1"/>
      <c r="J759" s="1"/>
    </row>
    <row r="760" spans="1:10" ht="14.25" customHeight="1" x14ac:dyDescent="0.3">
      <c r="A760" s="10"/>
      <c r="B760" s="10"/>
      <c r="C760" s="10"/>
      <c r="D760" s="10"/>
      <c r="E760" s="8"/>
      <c r="F760" s="8"/>
      <c r="G760" s="8"/>
      <c r="H760" s="1"/>
      <c r="I760" s="1"/>
      <c r="J760" s="1"/>
    </row>
    <row r="761" spans="1:10" ht="14.25" customHeight="1" x14ac:dyDescent="0.3">
      <c r="A761" s="10"/>
      <c r="B761" s="10"/>
      <c r="C761" s="10"/>
      <c r="D761" s="10"/>
      <c r="E761" s="8"/>
      <c r="F761" s="8"/>
      <c r="G761" s="8"/>
      <c r="H761" s="1"/>
      <c r="I761" s="1"/>
      <c r="J761" s="1"/>
    </row>
    <row r="762" spans="1:10" ht="14.25" customHeight="1" x14ac:dyDescent="0.3">
      <c r="A762" s="10"/>
      <c r="B762" s="10"/>
      <c r="C762" s="10"/>
      <c r="D762" s="10"/>
      <c r="E762" s="8"/>
      <c r="F762" s="8"/>
      <c r="G762" s="8"/>
      <c r="H762" s="1"/>
      <c r="I762" s="1"/>
      <c r="J762" s="1"/>
    </row>
    <row r="763" spans="1:10" ht="14.25" customHeight="1" x14ac:dyDescent="0.3">
      <c r="A763" s="10"/>
      <c r="B763" s="10"/>
      <c r="C763" s="10"/>
      <c r="D763" s="10"/>
      <c r="E763" s="8"/>
      <c r="F763" s="8"/>
      <c r="G763" s="8"/>
      <c r="H763" s="1"/>
      <c r="I763" s="1"/>
      <c r="J763" s="1"/>
    </row>
    <row r="764" spans="1:10" ht="14.25" customHeight="1" x14ac:dyDescent="0.3">
      <c r="A764" s="10"/>
      <c r="B764" s="10"/>
      <c r="C764" s="10"/>
      <c r="D764" s="10"/>
      <c r="E764" s="8"/>
      <c r="F764" s="8"/>
      <c r="G764" s="8"/>
      <c r="H764" s="1"/>
      <c r="I764" s="1"/>
      <c r="J764" s="1"/>
    </row>
    <row r="765" spans="1:10" ht="14.25" customHeight="1" x14ac:dyDescent="0.3">
      <c r="A765" s="10"/>
      <c r="B765" s="10"/>
      <c r="C765" s="10"/>
      <c r="D765" s="10"/>
      <c r="E765" s="8"/>
      <c r="F765" s="8"/>
      <c r="G765" s="8"/>
      <c r="H765" s="1"/>
      <c r="I765" s="1"/>
      <c r="J765" s="1"/>
    </row>
    <row r="766" spans="1:10" ht="14.25" customHeight="1" x14ac:dyDescent="0.3">
      <c r="A766" s="10"/>
      <c r="B766" s="10"/>
      <c r="C766" s="10"/>
      <c r="D766" s="10"/>
      <c r="E766" s="8"/>
      <c r="F766" s="8"/>
      <c r="G766" s="8"/>
      <c r="H766" s="1"/>
      <c r="I766" s="1"/>
      <c r="J766" s="1"/>
    </row>
    <row r="767" spans="1:10" ht="14.25" customHeight="1" x14ac:dyDescent="0.3">
      <c r="A767" s="10"/>
      <c r="B767" s="10"/>
      <c r="C767" s="10"/>
      <c r="D767" s="10"/>
      <c r="E767" s="8"/>
      <c r="F767" s="8"/>
      <c r="G767" s="8"/>
      <c r="H767" s="1"/>
      <c r="I767" s="1"/>
      <c r="J767" s="1"/>
    </row>
    <row r="768" spans="1:10" ht="14.25" customHeight="1" x14ac:dyDescent="0.3">
      <c r="A768" s="10"/>
      <c r="B768" s="10"/>
      <c r="C768" s="10"/>
      <c r="D768" s="10"/>
      <c r="E768" s="8"/>
      <c r="F768" s="8"/>
      <c r="G768" s="8"/>
      <c r="H768" s="1"/>
      <c r="I768" s="1"/>
      <c r="J768" s="1"/>
    </row>
    <row r="769" spans="1:10" ht="14.25" customHeight="1" x14ac:dyDescent="0.3">
      <c r="A769" s="10"/>
      <c r="B769" s="10"/>
      <c r="C769" s="10"/>
      <c r="D769" s="10"/>
      <c r="E769" s="8"/>
      <c r="F769" s="8"/>
      <c r="G769" s="8"/>
      <c r="H769" s="1"/>
      <c r="I769" s="1"/>
      <c r="J769" s="1"/>
    </row>
    <row r="770" spans="1:10" ht="14.25" customHeight="1" x14ac:dyDescent="0.3">
      <c r="A770" s="10"/>
      <c r="B770" s="10"/>
      <c r="C770" s="10"/>
      <c r="D770" s="10"/>
      <c r="E770" s="8"/>
      <c r="F770" s="8"/>
      <c r="G770" s="8"/>
      <c r="H770" s="1"/>
      <c r="I770" s="1"/>
      <c r="J770" s="1"/>
    </row>
    <row r="771" spans="1:10" ht="14.25" customHeight="1" x14ac:dyDescent="0.3">
      <c r="A771" s="10"/>
      <c r="B771" s="10"/>
      <c r="C771" s="10"/>
      <c r="D771" s="10"/>
      <c r="E771" s="8"/>
      <c r="F771" s="8"/>
      <c r="G771" s="8"/>
      <c r="H771" s="1"/>
      <c r="I771" s="1"/>
      <c r="J771" s="1"/>
    </row>
    <row r="772" spans="1:10" ht="14.25" customHeight="1" x14ac:dyDescent="0.3">
      <c r="A772" s="10"/>
      <c r="B772" s="10"/>
      <c r="C772" s="10"/>
      <c r="D772" s="10"/>
      <c r="E772" s="8"/>
      <c r="F772" s="8"/>
      <c r="G772" s="8"/>
      <c r="H772" s="1"/>
      <c r="I772" s="1"/>
      <c r="J772" s="1"/>
    </row>
    <row r="773" spans="1:10" ht="14.25" customHeight="1" x14ac:dyDescent="0.3">
      <c r="A773" s="10"/>
      <c r="B773" s="10"/>
      <c r="C773" s="10"/>
      <c r="D773" s="10"/>
      <c r="E773" s="8"/>
      <c r="F773" s="8"/>
      <c r="G773" s="8"/>
      <c r="H773" s="1"/>
      <c r="I773" s="1"/>
      <c r="J773" s="1"/>
    </row>
    <row r="774" spans="1:10" ht="14.25" customHeight="1" x14ac:dyDescent="0.3">
      <c r="A774" s="10"/>
      <c r="B774" s="10"/>
      <c r="C774" s="10"/>
      <c r="D774" s="10"/>
      <c r="E774" s="8"/>
      <c r="F774" s="8"/>
      <c r="G774" s="8"/>
      <c r="H774" s="1"/>
      <c r="I774" s="1"/>
      <c r="J774" s="1"/>
    </row>
    <row r="775" spans="1:10" ht="14.25" customHeight="1" x14ac:dyDescent="0.3">
      <c r="A775" s="10"/>
      <c r="B775" s="10"/>
      <c r="C775" s="10"/>
      <c r="D775" s="10"/>
      <c r="E775" s="8"/>
      <c r="F775" s="8"/>
      <c r="G775" s="8"/>
      <c r="H775" s="1"/>
      <c r="I775" s="1"/>
      <c r="J775" s="1"/>
    </row>
    <row r="776" spans="1:10" ht="14.25" customHeight="1" x14ac:dyDescent="0.3">
      <c r="A776" s="10"/>
      <c r="B776" s="10"/>
      <c r="C776" s="10"/>
      <c r="D776" s="10"/>
      <c r="E776" s="8"/>
      <c r="F776" s="8"/>
      <c r="G776" s="8"/>
      <c r="H776" s="1"/>
      <c r="I776" s="1"/>
      <c r="J776" s="1"/>
    </row>
    <row r="777" spans="1:10" ht="14.25" customHeight="1" x14ac:dyDescent="0.3">
      <c r="A777" s="10"/>
      <c r="B777" s="10"/>
      <c r="C777" s="10"/>
      <c r="D777" s="10"/>
      <c r="E777" s="8"/>
      <c r="F777" s="8"/>
      <c r="G777" s="8"/>
      <c r="H777" s="1"/>
      <c r="I777" s="1"/>
      <c r="J777" s="1"/>
    </row>
    <row r="778" spans="1:10" ht="14.25" customHeight="1" x14ac:dyDescent="0.3">
      <c r="A778" s="10"/>
      <c r="B778" s="10"/>
      <c r="C778" s="10"/>
      <c r="D778" s="10"/>
      <c r="E778" s="8"/>
      <c r="F778" s="8"/>
      <c r="G778" s="8"/>
      <c r="H778" s="1"/>
      <c r="I778" s="1"/>
      <c r="J778" s="1"/>
    </row>
    <row r="779" spans="1:10" ht="14.25" customHeight="1" x14ac:dyDescent="0.3">
      <c r="A779" s="10"/>
      <c r="B779" s="10"/>
      <c r="C779" s="10"/>
      <c r="D779" s="10"/>
      <c r="E779" s="8"/>
      <c r="F779" s="8"/>
      <c r="G779" s="8"/>
      <c r="H779" s="1"/>
      <c r="I779" s="1"/>
      <c r="J779" s="1"/>
    </row>
    <row r="780" spans="1:10" ht="14.25" customHeight="1" x14ac:dyDescent="0.3">
      <c r="A780" s="10"/>
      <c r="B780" s="10"/>
      <c r="C780" s="10"/>
      <c r="D780" s="10"/>
      <c r="E780" s="8"/>
      <c r="F780" s="8"/>
      <c r="G780" s="8"/>
      <c r="H780" s="1"/>
      <c r="I780" s="1"/>
      <c r="J780" s="1"/>
    </row>
    <row r="781" spans="1:10" ht="14.25" customHeight="1" x14ac:dyDescent="0.3">
      <c r="A781" s="10"/>
      <c r="B781" s="10"/>
      <c r="C781" s="10"/>
      <c r="D781" s="10"/>
      <c r="E781" s="8"/>
      <c r="F781" s="8"/>
      <c r="G781" s="8"/>
      <c r="H781" s="1"/>
      <c r="I781" s="1"/>
      <c r="J781" s="1"/>
    </row>
    <row r="782" spans="1:10" ht="14.25" customHeight="1" x14ac:dyDescent="0.3">
      <c r="A782" s="10"/>
      <c r="B782" s="10"/>
      <c r="C782" s="10"/>
      <c r="D782" s="10"/>
      <c r="E782" s="8"/>
      <c r="F782" s="8"/>
      <c r="G782" s="8"/>
      <c r="H782" s="1"/>
      <c r="I782" s="1"/>
      <c r="J782" s="1"/>
    </row>
    <row r="783" spans="1:10" ht="14.25" customHeight="1" x14ac:dyDescent="0.3">
      <c r="A783" s="10"/>
      <c r="B783" s="10"/>
      <c r="C783" s="10"/>
      <c r="D783" s="10"/>
      <c r="E783" s="8"/>
      <c r="F783" s="8"/>
      <c r="G783" s="8"/>
      <c r="H783" s="1"/>
      <c r="I783" s="1"/>
      <c r="J783" s="1"/>
    </row>
    <row r="784" spans="1:10" ht="14.25" customHeight="1" x14ac:dyDescent="0.3">
      <c r="A784" s="10"/>
      <c r="B784" s="10"/>
      <c r="C784" s="10"/>
      <c r="D784" s="10"/>
      <c r="E784" s="8"/>
      <c r="F784" s="8"/>
      <c r="G784" s="8"/>
      <c r="H784" s="1"/>
      <c r="I784" s="1"/>
      <c r="J784" s="1"/>
    </row>
    <row r="785" spans="1:10" ht="14.25" customHeight="1" x14ac:dyDescent="0.3">
      <c r="A785" s="10"/>
      <c r="B785" s="10"/>
      <c r="C785" s="10"/>
      <c r="D785" s="10"/>
      <c r="E785" s="8"/>
      <c r="F785" s="8"/>
      <c r="G785" s="8"/>
      <c r="H785" s="1"/>
      <c r="I785" s="1"/>
      <c r="J785" s="1"/>
    </row>
    <row r="786" spans="1:10" ht="14.25" customHeight="1" x14ac:dyDescent="0.3">
      <c r="A786" s="10"/>
      <c r="B786" s="10"/>
      <c r="C786" s="10"/>
      <c r="D786" s="10"/>
      <c r="E786" s="8"/>
      <c r="F786" s="8"/>
      <c r="G786" s="8"/>
      <c r="H786" s="1"/>
      <c r="I786" s="1"/>
      <c r="J786" s="1"/>
    </row>
    <row r="787" spans="1:10" ht="14.25" customHeight="1" x14ac:dyDescent="0.3">
      <c r="A787" s="10"/>
      <c r="B787" s="10"/>
      <c r="C787" s="10"/>
      <c r="D787" s="10"/>
      <c r="E787" s="8"/>
      <c r="F787" s="8"/>
      <c r="G787" s="8"/>
      <c r="H787" s="1"/>
      <c r="I787" s="1"/>
      <c r="J787" s="1"/>
    </row>
    <row r="788" spans="1:10" ht="14.25" customHeight="1" x14ac:dyDescent="0.3">
      <c r="A788" s="10"/>
      <c r="B788" s="10"/>
      <c r="C788" s="10"/>
      <c r="D788" s="10"/>
      <c r="E788" s="8"/>
      <c r="F788" s="8"/>
      <c r="G788" s="8"/>
      <c r="H788" s="1"/>
      <c r="I788" s="1"/>
      <c r="J788" s="1"/>
    </row>
    <row r="789" spans="1:10" ht="14.25" customHeight="1" x14ac:dyDescent="0.3">
      <c r="A789" s="10"/>
      <c r="B789" s="10"/>
      <c r="C789" s="10"/>
      <c r="D789" s="10"/>
      <c r="E789" s="8"/>
      <c r="F789" s="8"/>
      <c r="G789" s="8"/>
      <c r="H789" s="1"/>
      <c r="I789" s="1"/>
      <c r="J789" s="1"/>
    </row>
    <row r="790" spans="1:10" ht="14.25" customHeight="1" x14ac:dyDescent="0.3">
      <c r="A790" s="10"/>
      <c r="B790" s="10"/>
      <c r="C790" s="10"/>
      <c r="D790" s="10"/>
      <c r="E790" s="8"/>
      <c r="F790" s="8"/>
      <c r="G790" s="8"/>
      <c r="H790" s="1"/>
      <c r="I790" s="1"/>
      <c r="J790" s="1"/>
    </row>
    <row r="791" spans="1:10" ht="14.25" customHeight="1" x14ac:dyDescent="0.3">
      <c r="A791" s="10"/>
      <c r="B791" s="10"/>
      <c r="C791" s="10"/>
      <c r="D791" s="10"/>
      <c r="E791" s="8"/>
      <c r="F791" s="8"/>
      <c r="G791" s="8"/>
      <c r="H791" s="1"/>
      <c r="I791" s="1"/>
      <c r="J791" s="1"/>
    </row>
    <row r="792" spans="1:10" ht="14.25" customHeight="1" x14ac:dyDescent="0.3">
      <c r="A792" s="10"/>
      <c r="B792" s="10"/>
      <c r="C792" s="10"/>
      <c r="D792" s="10"/>
      <c r="E792" s="8"/>
      <c r="F792" s="8"/>
      <c r="G792" s="8"/>
      <c r="H792" s="1"/>
      <c r="I792" s="1"/>
      <c r="J792" s="1"/>
    </row>
    <row r="793" spans="1:10" ht="14.25" customHeight="1" x14ac:dyDescent="0.3">
      <c r="A793" s="10"/>
      <c r="B793" s="10"/>
      <c r="C793" s="10"/>
      <c r="D793" s="10"/>
      <c r="E793" s="8"/>
      <c r="F793" s="8"/>
      <c r="G793" s="8"/>
      <c r="H793" s="1"/>
      <c r="I793" s="1"/>
      <c r="J793" s="1"/>
    </row>
    <row r="794" spans="1:10" ht="14.25" customHeight="1" x14ac:dyDescent="0.3">
      <c r="A794" s="10"/>
      <c r="B794" s="10"/>
      <c r="C794" s="10"/>
      <c r="D794" s="10"/>
      <c r="E794" s="8"/>
      <c r="F794" s="8"/>
      <c r="G794" s="8"/>
      <c r="H794" s="1"/>
      <c r="I794" s="1"/>
      <c r="J794" s="1"/>
    </row>
    <row r="795" spans="1:10" ht="14.25" customHeight="1" x14ac:dyDescent="0.3">
      <c r="A795" s="10"/>
      <c r="B795" s="10"/>
      <c r="C795" s="10"/>
      <c r="D795" s="10"/>
      <c r="E795" s="8"/>
      <c r="F795" s="8"/>
      <c r="G795" s="8"/>
      <c r="H795" s="1"/>
      <c r="I795" s="1"/>
      <c r="J795" s="1"/>
    </row>
    <row r="796" spans="1:10" ht="14.25" customHeight="1" x14ac:dyDescent="0.3">
      <c r="A796" s="10"/>
      <c r="B796" s="10"/>
      <c r="C796" s="10"/>
      <c r="D796" s="10"/>
      <c r="E796" s="8"/>
      <c r="F796" s="8"/>
      <c r="G796" s="8"/>
      <c r="H796" s="1"/>
      <c r="I796" s="1"/>
      <c r="J796" s="1"/>
    </row>
    <row r="797" spans="1:10" ht="14.25" customHeight="1" x14ac:dyDescent="0.3">
      <c r="A797" s="10"/>
      <c r="B797" s="10"/>
      <c r="C797" s="10"/>
      <c r="D797" s="10"/>
      <c r="E797" s="8"/>
      <c r="F797" s="8"/>
      <c r="G797" s="8"/>
      <c r="H797" s="1"/>
      <c r="I797" s="1"/>
      <c r="J797" s="1"/>
    </row>
    <row r="798" spans="1:10" ht="14.25" customHeight="1" x14ac:dyDescent="0.3">
      <c r="A798" s="10"/>
      <c r="B798" s="10"/>
      <c r="C798" s="10"/>
      <c r="D798" s="10"/>
      <c r="E798" s="8"/>
      <c r="F798" s="8"/>
      <c r="G798" s="8"/>
      <c r="H798" s="1"/>
      <c r="I798" s="1"/>
      <c r="J798" s="1"/>
    </row>
    <row r="799" spans="1:10" ht="14.25" customHeight="1" x14ac:dyDescent="0.3">
      <c r="A799" s="10"/>
      <c r="B799" s="10"/>
      <c r="C799" s="10"/>
      <c r="D799" s="10"/>
      <c r="E799" s="8"/>
      <c r="F799" s="8"/>
      <c r="G799" s="8"/>
      <c r="H799" s="1"/>
      <c r="I799" s="1"/>
      <c r="J799" s="1"/>
    </row>
    <row r="800" spans="1:10" ht="14.25" customHeight="1" x14ac:dyDescent="0.3">
      <c r="A800" s="10"/>
      <c r="B800" s="10"/>
      <c r="C800" s="10"/>
      <c r="D800" s="10"/>
      <c r="E800" s="8"/>
      <c r="F800" s="8"/>
      <c r="G800" s="8"/>
      <c r="H800" s="1"/>
      <c r="I800" s="1"/>
      <c r="J800" s="1"/>
    </row>
    <row r="801" spans="1:10" ht="14.25" customHeight="1" x14ac:dyDescent="0.3">
      <c r="A801" s="10"/>
      <c r="B801" s="10"/>
      <c r="C801" s="10"/>
      <c r="D801" s="10"/>
      <c r="E801" s="8"/>
      <c r="F801" s="8"/>
      <c r="G801" s="8"/>
      <c r="H801" s="1"/>
      <c r="I801" s="1"/>
      <c r="J801" s="1"/>
    </row>
    <row r="802" spans="1:10" ht="14.25" customHeight="1" x14ac:dyDescent="0.3">
      <c r="A802" s="10"/>
      <c r="B802" s="10"/>
      <c r="C802" s="10"/>
      <c r="D802" s="10"/>
      <c r="E802" s="8"/>
      <c r="F802" s="8"/>
      <c r="G802" s="8"/>
      <c r="H802" s="1"/>
      <c r="I802" s="1"/>
      <c r="J802" s="1"/>
    </row>
    <row r="803" spans="1:10" ht="14.25" customHeight="1" x14ac:dyDescent="0.3">
      <c r="A803" s="10"/>
      <c r="B803" s="10"/>
      <c r="C803" s="10"/>
      <c r="D803" s="10"/>
      <c r="E803" s="8"/>
      <c r="F803" s="8"/>
      <c r="G803" s="8"/>
      <c r="H803" s="1"/>
      <c r="I803" s="1"/>
      <c r="J803" s="1"/>
    </row>
    <row r="804" spans="1:10" ht="14.25" customHeight="1" x14ac:dyDescent="0.3">
      <c r="A804" s="10"/>
      <c r="B804" s="10"/>
      <c r="C804" s="10"/>
      <c r="D804" s="10"/>
      <c r="E804" s="8"/>
      <c r="F804" s="8"/>
      <c r="G804" s="8"/>
      <c r="H804" s="1"/>
      <c r="I804" s="1"/>
      <c r="J804" s="1"/>
    </row>
    <row r="805" spans="1:10" ht="14.25" customHeight="1" x14ac:dyDescent="0.3">
      <c r="A805" s="10"/>
      <c r="B805" s="10"/>
      <c r="C805" s="10"/>
      <c r="D805" s="10"/>
      <c r="E805" s="8"/>
      <c r="F805" s="8"/>
      <c r="G805" s="8"/>
      <c r="H805" s="1"/>
      <c r="I805" s="1"/>
      <c r="J805" s="1"/>
    </row>
    <row r="806" spans="1:10" ht="14.25" customHeight="1" x14ac:dyDescent="0.3">
      <c r="A806" s="10"/>
      <c r="B806" s="10"/>
      <c r="C806" s="10"/>
      <c r="D806" s="10"/>
      <c r="E806" s="8"/>
      <c r="F806" s="8"/>
      <c r="G806" s="8"/>
      <c r="H806" s="1"/>
      <c r="I806" s="1"/>
      <c r="J806" s="1"/>
    </row>
    <row r="807" spans="1:10" ht="14.25" customHeight="1" x14ac:dyDescent="0.3">
      <c r="A807" s="10"/>
      <c r="B807" s="10"/>
      <c r="C807" s="10"/>
      <c r="D807" s="10"/>
      <c r="E807" s="8"/>
      <c r="F807" s="8"/>
      <c r="G807" s="8"/>
      <c r="H807" s="1"/>
      <c r="I807" s="1"/>
      <c r="J807" s="1"/>
    </row>
    <row r="808" spans="1:10" ht="14.25" customHeight="1" x14ac:dyDescent="0.3">
      <c r="A808" s="10"/>
      <c r="B808" s="10"/>
      <c r="C808" s="10"/>
      <c r="D808" s="10"/>
      <c r="E808" s="8"/>
      <c r="F808" s="8"/>
      <c r="G808" s="8"/>
      <c r="H808" s="1"/>
      <c r="I808" s="1"/>
      <c r="J808" s="1"/>
    </row>
    <row r="809" spans="1:10" ht="14.25" customHeight="1" x14ac:dyDescent="0.3">
      <c r="A809" s="10"/>
      <c r="B809" s="10"/>
      <c r="C809" s="10"/>
      <c r="D809" s="10"/>
      <c r="E809" s="8"/>
      <c r="F809" s="8"/>
      <c r="G809" s="8"/>
      <c r="H809" s="1"/>
      <c r="I809" s="1"/>
      <c r="J809" s="1"/>
    </row>
    <row r="810" spans="1:10" ht="14.25" customHeight="1" x14ac:dyDescent="0.3">
      <c r="A810" s="10"/>
      <c r="B810" s="10"/>
      <c r="C810" s="10"/>
      <c r="D810" s="10"/>
      <c r="E810" s="8"/>
      <c r="F810" s="8"/>
      <c r="G810" s="8"/>
      <c r="H810" s="1"/>
      <c r="I810" s="1"/>
      <c r="J810" s="1"/>
    </row>
    <row r="811" spans="1:10" ht="14.25" customHeight="1" x14ac:dyDescent="0.3">
      <c r="A811" s="10"/>
      <c r="B811" s="10"/>
      <c r="C811" s="10"/>
      <c r="D811" s="10"/>
      <c r="E811" s="8"/>
      <c r="F811" s="8"/>
      <c r="G811" s="8"/>
      <c r="H811" s="1"/>
      <c r="I811" s="1"/>
      <c r="J811" s="1"/>
    </row>
    <row r="812" spans="1:10" ht="14.25" customHeight="1" x14ac:dyDescent="0.3">
      <c r="A812" s="10"/>
      <c r="B812" s="10"/>
      <c r="C812" s="10"/>
      <c r="D812" s="10"/>
      <c r="E812" s="8"/>
      <c r="F812" s="8"/>
      <c r="G812" s="8"/>
      <c r="H812" s="1"/>
      <c r="I812" s="1"/>
      <c r="J812" s="1"/>
    </row>
    <row r="813" spans="1:10" ht="14.25" customHeight="1" x14ac:dyDescent="0.3">
      <c r="A813" s="10"/>
      <c r="B813" s="10"/>
      <c r="C813" s="10"/>
      <c r="D813" s="10"/>
      <c r="E813" s="8"/>
      <c r="F813" s="8"/>
      <c r="G813" s="8"/>
      <c r="H813" s="1"/>
      <c r="I813" s="1"/>
      <c r="J813" s="1"/>
    </row>
    <row r="814" spans="1:10" ht="14.25" customHeight="1" x14ac:dyDescent="0.3">
      <c r="A814" s="10"/>
      <c r="B814" s="10"/>
      <c r="C814" s="10"/>
      <c r="D814" s="10"/>
      <c r="E814" s="8"/>
      <c r="F814" s="8"/>
      <c r="G814" s="8"/>
      <c r="H814" s="1"/>
      <c r="I814" s="1"/>
      <c r="J814" s="1"/>
    </row>
    <row r="815" spans="1:10" ht="14.25" customHeight="1" x14ac:dyDescent="0.3">
      <c r="A815" s="10"/>
      <c r="B815" s="10"/>
      <c r="C815" s="10"/>
      <c r="D815" s="10"/>
      <c r="E815" s="8"/>
      <c r="F815" s="8"/>
      <c r="G815" s="8"/>
      <c r="H815" s="1"/>
      <c r="I815" s="1"/>
      <c r="J815" s="1"/>
    </row>
    <row r="816" spans="1:10" ht="14.25" customHeight="1" x14ac:dyDescent="0.3">
      <c r="A816" s="10"/>
      <c r="B816" s="10"/>
      <c r="C816" s="10"/>
      <c r="D816" s="10"/>
      <c r="E816" s="8"/>
      <c r="F816" s="8"/>
      <c r="G816" s="8"/>
      <c r="H816" s="1"/>
      <c r="I816" s="1"/>
      <c r="J816" s="1"/>
    </row>
    <row r="817" spans="1:10" ht="14.25" customHeight="1" x14ac:dyDescent="0.3">
      <c r="A817" s="10"/>
      <c r="B817" s="10"/>
      <c r="C817" s="10"/>
      <c r="D817" s="10"/>
      <c r="E817" s="8"/>
      <c r="F817" s="8"/>
      <c r="G817" s="8"/>
      <c r="H817" s="1"/>
      <c r="I817" s="1"/>
      <c r="J817" s="1"/>
    </row>
    <row r="818" spans="1:10" ht="14.25" customHeight="1" x14ac:dyDescent="0.3">
      <c r="A818" s="10"/>
      <c r="B818" s="10"/>
      <c r="C818" s="10"/>
      <c r="D818" s="10"/>
      <c r="E818" s="8"/>
      <c r="F818" s="8"/>
      <c r="G818" s="8"/>
      <c r="H818" s="1"/>
      <c r="I818" s="1"/>
      <c r="J818" s="1"/>
    </row>
    <row r="819" spans="1:10" ht="14.25" customHeight="1" x14ac:dyDescent="0.3">
      <c r="A819" s="10"/>
      <c r="B819" s="10"/>
      <c r="C819" s="10"/>
      <c r="D819" s="10"/>
      <c r="E819" s="8"/>
      <c r="F819" s="8"/>
      <c r="G819" s="8"/>
      <c r="H819" s="1"/>
      <c r="I819" s="1"/>
      <c r="J819" s="1"/>
    </row>
    <row r="820" spans="1:10" ht="14.25" customHeight="1" x14ac:dyDescent="0.3">
      <c r="A820" s="10"/>
      <c r="B820" s="10"/>
      <c r="C820" s="10"/>
      <c r="D820" s="10"/>
      <c r="E820" s="8"/>
      <c r="F820" s="8"/>
      <c r="G820" s="8"/>
      <c r="H820" s="1"/>
      <c r="I820" s="1"/>
      <c r="J820" s="1"/>
    </row>
    <row r="821" spans="1:10" ht="14.25" customHeight="1" x14ac:dyDescent="0.3">
      <c r="A821" s="10"/>
      <c r="B821" s="10"/>
      <c r="C821" s="10"/>
      <c r="D821" s="10"/>
      <c r="E821" s="8"/>
      <c r="F821" s="8"/>
      <c r="G821" s="8"/>
      <c r="H821" s="1"/>
      <c r="I821" s="1"/>
      <c r="J821" s="1"/>
    </row>
    <row r="822" spans="1:10" ht="14.25" customHeight="1" x14ac:dyDescent="0.3">
      <c r="A822" s="10"/>
      <c r="B822" s="10"/>
      <c r="C822" s="10"/>
      <c r="D822" s="10"/>
      <c r="E822" s="8"/>
      <c r="F822" s="8"/>
      <c r="G822" s="8"/>
      <c r="H822" s="1"/>
      <c r="I822" s="1"/>
      <c r="J822" s="1"/>
    </row>
    <row r="823" spans="1:10" ht="14.25" customHeight="1" x14ac:dyDescent="0.3">
      <c r="A823" s="10"/>
      <c r="B823" s="10"/>
      <c r="C823" s="10"/>
      <c r="D823" s="10"/>
      <c r="E823" s="8"/>
      <c r="F823" s="8"/>
      <c r="G823" s="8"/>
      <c r="H823" s="1"/>
      <c r="I823" s="1"/>
      <c r="J823" s="1"/>
    </row>
    <row r="824" spans="1:10" ht="14.25" customHeight="1" x14ac:dyDescent="0.3">
      <c r="A824" s="10"/>
      <c r="B824" s="10"/>
      <c r="C824" s="10"/>
      <c r="D824" s="10"/>
      <c r="E824" s="8"/>
      <c r="F824" s="8"/>
      <c r="G824" s="8"/>
      <c r="H824" s="1"/>
      <c r="I824" s="1"/>
      <c r="J824" s="1"/>
    </row>
    <row r="825" spans="1:10" ht="14.25" customHeight="1" x14ac:dyDescent="0.3">
      <c r="A825" s="10"/>
      <c r="B825" s="10"/>
      <c r="C825" s="10"/>
      <c r="D825" s="10"/>
      <c r="E825" s="8"/>
      <c r="F825" s="8"/>
      <c r="G825" s="8"/>
      <c r="H825" s="1"/>
      <c r="I825" s="1"/>
      <c r="J825" s="1"/>
    </row>
    <row r="826" spans="1:10" ht="14.25" customHeight="1" x14ac:dyDescent="0.3">
      <c r="A826" s="10"/>
      <c r="B826" s="10"/>
      <c r="C826" s="10"/>
      <c r="D826" s="10"/>
      <c r="E826" s="8"/>
      <c r="F826" s="8"/>
      <c r="G826" s="8"/>
      <c r="H826" s="1"/>
      <c r="I826" s="1"/>
      <c r="J826" s="1"/>
    </row>
    <row r="827" spans="1:10" ht="14.25" customHeight="1" x14ac:dyDescent="0.3">
      <c r="A827" s="10"/>
      <c r="B827" s="10"/>
      <c r="C827" s="10"/>
      <c r="D827" s="10"/>
      <c r="E827" s="8"/>
      <c r="F827" s="8"/>
      <c r="G827" s="8"/>
      <c r="H827" s="1"/>
      <c r="I827" s="1"/>
      <c r="J827" s="1"/>
    </row>
    <row r="828" spans="1:10" ht="14.25" customHeight="1" x14ac:dyDescent="0.3">
      <c r="A828" s="10"/>
      <c r="B828" s="10"/>
      <c r="C828" s="10"/>
      <c r="D828" s="10"/>
      <c r="E828" s="8"/>
      <c r="F828" s="8"/>
      <c r="G828" s="8"/>
      <c r="H828" s="1"/>
      <c r="I828" s="1"/>
      <c r="J828" s="1"/>
    </row>
    <row r="829" spans="1:10" ht="14.25" customHeight="1" x14ac:dyDescent="0.3">
      <c r="A829" s="10"/>
      <c r="B829" s="10"/>
      <c r="C829" s="10"/>
      <c r="D829" s="10"/>
      <c r="E829" s="8"/>
      <c r="F829" s="8"/>
      <c r="G829" s="8"/>
      <c r="H829" s="1"/>
      <c r="I829" s="1"/>
      <c r="J829" s="1"/>
    </row>
    <row r="830" spans="1:10" ht="14.25" customHeight="1" x14ac:dyDescent="0.3">
      <c r="A830" s="10"/>
      <c r="B830" s="10"/>
      <c r="C830" s="10"/>
      <c r="D830" s="10"/>
      <c r="E830" s="8"/>
      <c r="F830" s="8"/>
      <c r="G830" s="8"/>
      <c r="H830" s="1"/>
      <c r="I830" s="1"/>
      <c r="J830" s="1"/>
    </row>
    <row r="831" spans="1:10" ht="14.25" customHeight="1" x14ac:dyDescent="0.3">
      <c r="A831" s="10"/>
      <c r="B831" s="10"/>
      <c r="C831" s="10"/>
      <c r="D831" s="10"/>
      <c r="E831" s="8"/>
      <c r="F831" s="8"/>
      <c r="G831" s="8"/>
      <c r="H831" s="1"/>
      <c r="I831" s="1"/>
      <c r="J831" s="1"/>
    </row>
    <row r="832" spans="1:10" ht="14.25" customHeight="1" x14ac:dyDescent="0.3">
      <c r="A832" s="10"/>
      <c r="B832" s="10"/>
      <c r="C832" s="10"/>
      <c r="D832" s="10"/>
      <c r="E832" s="8"/>
      <c r="F832" s="8"/>
      <c r="G832" s="8"/>
      <c r="H832" s="1"/>
      <c r="I832" s="1"/>
      <c r="J832" s="1"/>
    </row>
    <row r="833" spans="1:10" ht="14.25" customHeight="1" x14ac:dyDescent="0.3">
      <c r="A833" s="10"/>
      <c r="B833" s="10"/>
      <c r="C833" s="10"/>
      <c r="D833" s="10"/>
      <c r="E833" s="8"/>
      <c r="F833" s="8"/>
      <c r="G833" s="8"/>
      <c r="H833" s="1"/>
      <c r="I833" s="1"/>
      <c r="J833" s="1"/>
    </row>
    <row r="834" spans="1:10" ht="14.25" customHeight="1" x14ac:dyDescent="0.3">
      <c r="A834" s="10"/>
      <c r="B834" s="10"/>
      <c r="C834" s="10"/>
      <c r="D834" s="10"/>
      <c r="E834" s="8"/>
      <c r="F834" s="8"/>
      <c r="G834" s="8"/>
      <c r="H834" s="1"/>
      <c r="I834" s="1"/>
      <c r="J834" s="1"/>
    </row>
    <row r="835" spans="1:10" ht="14.25" customHeight="1" x14ac:dyDescent="0.3">
      <c r="A835" s="10"/>
      <c r="B835" s="10"/>
      <c r="C835" s="10"/>
      <c r="D835" s="10"/>
      <c r="E835" s="8"/>
      <c r="F835" s="8"/>
      <c r="G835" s="8"/>
      <c r="H835" s="1"/>
      <c r="I835" s="1"/>
      <c r="J835" s="1"/>
    </row>
    <row r="836" spans="1:10" ht="14.25" customHeight="1" x14ac:dyDescent="0.3">
      <c r="A836" s="10"/>
      <c r="B836" s="10"/>
      <c r="C836" s="10"/>
      <c r="D836" s="10"/>
      <c r="E836" s="8"/>
      <c r="F836" s="8"/>
      <c r="G836" s="8"/>
      <c r="H836" s="1"/>
      <c r="I836" s="1"/>
      <c r="J836" s="1"/>
    </row>
    <row r="837" spans="1:10" ht="14.25" customHeight="1" x14ac:dyDescent="0.3">
      <c r="A837" s="10"/>
      <c r="B837" s="10"/>
      <c r="C837" s="10"/>
      <c r="D837" s="10"/>
      <c r="E837" s="8"/>
      <c r="F837" s="8"/>
      <c r="G837" s="8"/>
      <c r="H837" s="1"/>
      <c r="I837" s="1"/>
      <c r="J837" s="1"/>
    </row>
    <row r="838" spans="1:10" ht="14.25" customHeight="1" x14ac:dyDescent="0.3">
      <c r="A838" s="10"/>
      <c r="B838" s="10"/>
      <c r="C838" s="10"/>
      <c r="D838" s="10"/>
      <c r="E838" s="8"/>
      <c r="F838" s="8"/>
      <c r="G838" s="8"/>
      <c r="H838" s="1"/>
      <c r="I838" s="1"/>
      <c r="J838" s="1"/>
    </row>
    <row r="839" spans="1:10" ht="14.25" customHeight="1" x14ac:dyDescent="0.3">
      <c r="A839" s="10"/>
      <c r="B839" s="10"/>
      <c r="C839" s="10"/>
      <c r="D839" s="10"/>
      <c r="E839" s="8"/>
      <c r="F839" s="8"/>
      <c r="G839" s="8"/>
      <c r="H839" s="1"/>
      <c r="I839" s="1"/>
      <c r="J839" s="1"/>
    </row>
    <row r="840" spans="1:10" ht="14.25" customHeight="1" x14ac:dyDescent="0.3">
      <c r="A840" s="10"/>
      <c r="B840" s="10"/>
      <c r="C840" s="10"/>
      <c r="D840" s="10"/>
      <c r="E840" s="8"/>
      <c r="F840" s="8"/>
      <c r="G840" s="8"/>
      <c r="H840" s="1"/>
      <c r="I840" s="1"/>
      <c r="J840" s="1"/>
    </row>
    <row r="841" spans="1:10" ht="14.25" customHeight="1" x14ac:dyDescent="0.3">
      <c r="A841" s="10"/>
      <c r="B841" s="10"/>
      <c r="C841" s="10"/>
      <c r="D841" s="10"/>
      <c r="E841" s="8"/>
      <c r="F841" s="8"/>
      <c r="G841" s="8"/>
      <c r="H841" s="1"/>
      <c r="I841" s="1"/>
      <c r="J841" s="1"/>
    </row>
    <row r="842" spans="1:10" ht="14.25" customHeight="1" x14ac:dyDescent="0.3">
      <c r="A842" s="10"/>
      <c r="B842" s="10"/>
      <c r="C842" s="10"/>
      <c r="D842" s="10"/>
      <c r="E842" s="8"/>
      <c r="F842" s="8"/>
      <c r="G842" s="8"/>
      <c r="H842" s="1"/>
      <c r="I842" s="1"/>
      <c r="J842" s="1"/>
    </row>
    <row r="843" spans="1:10" ht="14.25" customHeight="1" x14ac:dyDescent="0.3">
      <c r="A843" s="10"/>
      <c r="B843" s="10"/>
      <c r="C843" s="10"/>
      <c r="D843" s="10"/>
      <c r="E843" s="8"/>
      <c r="F843" s="8"/>
      <c r="G843" s="8"/>
      <c r="H843" s="1"/>
      <c r="I843" s="1"/>
      <c r="J843" s="1"/>
    </row>
    <row r="844" spans="1:10" ht="14.25" customHeight="1" x14ac:dyDescent="0.3">
      <c r="A844" s="10"/>
      <c r="B844" s="10"/>
      <c r="C844" s="10"/>
      <c r="D844" s="10"/>
      <c r="E844" s="8"/>
      <c r="F844" s="8"/>
      <c r="G844" s="8"/>
      <c r="H844" s="1"/>
      <c r="I844" s="1"/>
      <c r="J844" s="1"/>
    </row>
    <row r="845" spans="1:10" ht="14.25" customHeight="1" x14ac:dyDescent="0.3">
      <c r="A845" s="10"/>
      <c r="B845" s="10"/>
      <c r="C845" s="10"/>
      <c r="D845" s="10"/>
      <c r="E845" s="8"/>
      <c r="F845" s="8"/>
      <c r="G845" s="8"/>
      <c r="H845" s="1"/>
      <c r="I845" s="1"/>
      <c r="J845" s="1"/>
    </row>
    <row r="846" spans="1:10" ht="14.25" customHeight="1" x14ac:dyDescent="0.3">
      <c r="A846" s="10"/>
      <c r="B846" s="10"/>
      <c r="C846" s="10"/>
      <c r="D846" s="10"/>
      <c r="E846" s="8"/>
      <c r="F846" s="8"/>
      <c r="G846" s="8"/>
      <c r="H846" s="1"/>
      <c r="I846" s="1"/>
      <c r="J846" s="1"/>
    </row>
    <row r="847" spans="1:10" ht="14.25" customHeight="1" x14ac:dyDescent="0.3">
      <c r="A847" s="10"/>
      <c r="B847" s="10"/>
      <c r="C847" s="10"/>
      <c r="D847" s="10"/>
      <c r="E847" s="8"/>
      <c r="F847" s="8"/>
      <c r="G847" s="8"/>
      <c r="H847" s="1"/>
      <c r="I847" s="1"/>
      <c r="J847" s="1"/>
    </row>
    <row r="848" spans="1:10" ht="14.25" customHeight="1" x14ac:dyDescent="0.3">
      <c r="A848" s="10"/>
      <c r="B848" s="10"/>
      <c r="C848" s="10"/>
      <c r="D848" s="10"/>
      <c r="E848" s="8"/>
      <c r="F848" s="8"/>
      <c r="G848" s="8"/>
      <c r="H848" s="1"/>
      <c r="I848" s="1"/>
      <c r="J848" s="1"/>
    </row>
    <row r="849" spans="1:10" ht="14.25" customHeight="1" x14ac:dyDescent="0.3">
      <c r="A849" s="10"/>
      <c r="B849" s="10"/>
      <c r="C849" s="10"/>
      <c r="D849" s="10"/>
      <c r="E849" s="8"/>
      <c r="F849" s="8"/>
      <c r="G849" s="8"/>
      <c r="H849" s="1"/>
      <c r="I849" s="1"/>
      <c r="J849" s="1"/>
    </row>
    <row r="850" spans="1:10" ht="14.25" customHeight="1" x14ac:dyDescent="0.3">
      <c r="A850" s="10"/>
      <c r="B850" s="10"/>
      <c r="C850" s="10"/>
      <c r="D850" s="10"/>
      <c r="E850" s="8"/>
      <c r="F850" s="8"/>
      <c r="G850" s="8"/>
      <c r="H850" s="1"/>
      <c r="I850" s="1"/>
      <c r="J850" s="1"/>
    </row>
    <row r="851" spans="1:10" ht="14.25" customHeight="1" x14ac:dyDescent="0.3">
      <c r="A851" s="10"/>
      <c r="B851" s="10"/>
      <c r="C851" s="10"/>
      <c r="D851" s="10"/>
      <c r="E851" s="8"/>
      <c r="F851" s="8"/>
      <c r="G851" s="8"/>
      <c r="H851" s="1"/>
      <c r="I851" s="1"/>
      <c r="J851" s="1"/>
    </row>
    <row r="852" spans="1:10" ht="14.25" customHeight="1" x14ac:dyDescent="0.3">
      <c r="A852" s="10"/>
      <c r="B852" s="10"/>
      <c r="C852" s="10"/>
      <c r="D852" s="10"/>
      <c r="E852" s="8"/>
      <c r="F852" s="8"/>
      <c r="G852" s="8"/>
      <c r="H852" s="1"/>
      <c r="I852" s="1"/>
      <c r="J852" s="1"/>
    </row>
    <row r="853" spans="1:10" ht="14.25" customHeight="1" x14ac:dyDescent="0.3">
      <c r="A853" s="10"/>
      <c r="B853" s="10"/>
      <c r="C853" s="10"/>
      <c r="D853" s="10"/>
      <c r="E853" s="8"/>
      <c r="F853" s="8"/>
      <c r="G853" s="8"/>
      <c r="H853" s="1"/>
      <c r="I853" s="1"/>
      <c r="J853" s="1"/>
    </row>
    <row r="854" spans="1:10" ht="14.25" customHeight="1" x14ac:dyDescent="0.3">
      <c r="A854" s="10"/>
      <c r="B854" s="10"/>
      <c r="C854" s="10"/>
      <c r="D854" s="10"/>
      <c r="E854" s="8"/>
      <c r="F854" s="8"/>
      <c r="G854" s="8"/>
      <c r="H854" s="1"/>
      <c r="I854" s="1"/>
      <c r="J854" s="1"/>
    </row>
    <row r="855" spans="1:10" ht="14.25" customHeight="1" x14ac:dyDescent="0.3">
      <c r="A855" s="10"/>
      <c r="B855" s="10"/>
      <c r="C855" s="10"/>
      <c r="D855" s="10"/>
      <c r="E855" s="8"/>
      <c r="F855" s="8"/>
      <c r="G855" s="8"/>
      <c r="H855" s="1"/>
      <c r="I855" s="1"/>
      <c r="J855" s="1"/>
    </row>
    <row r="856" spans="1:10" ht="14.25" customHeight="1" x14ac:dyDescent="0.3">
      <c r="A856" s="10"/>
      <c r="B856" s="10"/>
      <c r="C856" s="10"/>
      <c r="D856" s="10"/>
      <c r="E856" s="8"/>
      <c r="F856" s="8"/>
      <c r="G856" s="8"/>
      <c r="H856" s="1"/>
      <c r="I856" s="1"/>
      <c r="J856" s="1"/>
    </row>
    <row r="857" spans="1:10" ht="14.25" customHeight="1" x14ac:dyDescent="0.3">
      <c r="A857" s="10"/>
      <c r="B857" s="10"/>
      <c r="C857" s="10"/>
      <c r="D857" s="10"/>
      <c r="E857" s="8"/>
      <c r="F857" s="8"/>
      <c r="G857" s="8"/>
      <c r="H857" s="1"/>
      <c r="I857" s="1"/>
      <c r="J857" s="1"/>
    </row>
    <row r="858" spans="1:10" ht="14.25" customHeight="1" x14ac:dyDescent="0.3">
      <c r="A858" s="10"/>
      <c r="B858" s="10"/>
      <c r="C858" s="10"/>
      <c r="D858" s="10"/>
      <c r="E858" s="8"/>
      <c r="F858" s="8"/>
      <c r="G858" s="8"/>
      <c r="H858" s="1"/>
      <c r="I858" s="1"/>
      <c r="J858" s="1"/>
    </row>
    <row r="859" spans="1:10" ht="14.25" customHeight="1" x14ac:dyDescent="0.3">
      <c r="A859" s="10"/>
      <c r="B859" s="10"/>
      <c r="C859" s="10"/>
      <c r="D859" s="10"/>
      <c r="E859" s="8"/>
      <c r="F859" s="8"/>
      <c r="G859" s="8"/>
      <c r="H859" s="1"/>
      <c r="I859" s="1"/>
      <c r="J859" s="1"/>
    </row>
    <row r="860" spans="1:10" ht="14.25" customHeight="1" x14ac:dyDescent="0.3">
      <c r="A860" s="10"/>
      <c r="B860" s="10"/>
      <c r="C860" s="10"/>
      <c r="D860" s="10"/>
      <c r="E860" s="8"/>
      <c r="F860" s="8"/>
      <c r="G860" s="8"/>
      <c r="H860" s="1"/>
      <c r="I860" s="1"/>
      <c r="J860" s="1"/>
    </row>
    <row r="861" spans="1:10" ht="14.25" customHeight="1" x14ac:dyDescent="0.3">
      <c r="A861" s="10"/>
      <c r="B861" s="10"/>
      <c r="C861" s="10"/>
      <c r="D861" s="10"/>
      <c r="E861" s="8"/>
      <c r="F861" s="8"/>
      <c r="G861" s="8"/>
      <c r="H861" s="1"/>
      <c r="I861" s="1"/>
      <c r="J861" s="1"/>
    </row>
    <row r="862" spans="1:10" ht="14.25" customHeight="1" x14ac:dyDescent="0.3">
      <c r="A862" s="10"/>
      <c r="B862" s="10"/>
      <c r="C862" s="10"/>
      <c r="D862" s="10"/>
      <c r="E862" s="8"/>
      <c r="F862" s="8"/>
      <c r="G862" s="8"/>
      <c r="H862" s="1"/>
      <c r="I862" s="1"/>
      <c r="J862" s="1"/>
    </row>
    <row r="863" spans="1:10" ht="14.25" customHeight="1" x14ac:dyDescent="0.3">
      <c r="A863" s="10"/>
      <c r="B863" s="10"/>
      <c r="C863" s="10"/>
      <c r="D863" s="10"/>
      <c r="E863" s="8"/>
      <c r="F863" s="8"/>
      <c r="G863" s="8"/>
      <c r="H863" s="1"/>
      <c r="I863" s="1"/>
      <c r="J863" s="1"/>
    </row>
    <row r="864" spans="1:10" ht="14.25" customHeight="1" x14ac:dyDescent="0.3">
      <c r="A864" s="10"/>
      <c r="B864" s="10"/>
      <c r="C864" s="10"/>
      <c r="D864" s="10"/>
      <c r="E864" s="8"/>
      <c r="F864" s="8"/>
      <c r="G864" s="8"/>
      <c r="H864" s="1"/>
      <c r="I864" s="1"/>
      <c r="J864" s="1"/>
    </row>
    <row r="865" spans="1:10" ht="14.25" customHeight="1" x14ac:dyDescent="0.3">
      <c r="A865" s="10"/>
      <c r="B865" s="10"/>
      <c r="C865" s="10"/>
      <c r="D865" s="10"/>
      <c r="E865" s="8"/>
      <c r="F865" s="8"/>
      <c r="G865" s="8"/>
      <c r="H865" s="1"/>
      <c r="I865" s="1"/>
      <c r="J865" s="1"/>
    </row>
    <row r="866" spans="1:10" ht="14.25" customHeight="1" x14ac:dyDescent="0.3">
      <c r="A866" s="10"/>
      <c r="B866" s="10"/>
      <c r="C866" s="10"/>
      <c r="D866" s="10"/>
      <c r="E866" s="8"/>
      <c r="F866" s="8"/>
      <c r="G866" s="8"/>
      <c r="H866" s="1"/>
      <c r="I866" s="1"/>
      <c r="J866" s="1"/>
    </row>
    <row r="867" spans="1:10" ht="14.25" customHeight="1" x14ac:dyDescent="0.3">
      <c r="A867" s="10"/>
      <c r="B867" s="10"/>
      <c r="C867" s="10"/>
      <c r="D867" s="10"/>
      <c r="E867" s="8"/>
      <c r="F867" s="8"/>
      <c r="G867" s="8"/>
      <c r="H867" s="1"/>
      <c r="I867" s="1"/>
      <c r="J867" s="1"/>
    </row>
    <row r="868" spans="1:10" ht="14.25" customHeight="1" x14ac:dyDescent="0.3">
      <c r="A868" s="10"/>
      <c r="B868" s="10"/>
      <c r="C868" s="10"/>
      <c r="D868" s="10"/>
      <c r="E868" s="8"/>
      <c r="F868" s="8"/>
      <c r="G868" s="8"/>
      <c r="H868" s="1"/>
      <c r="I868" s="1"/>
      <c r="J868" s="1"/>
    </row>
    <row r="869" spans="1:10" ht="14.25" customHeight="1" x14ac:dyDescent="0.3">
      <c r="A869" s="10"/>
      <c r="B869" s="10"/>
      <c r="C869" s="10"/>
      <c r="D869" s="10"/>
      <c r="E869" s="8"/>
      <c r="F869" s="8"/>
      <c r="G869" s="8"/>
      <c r="H869" s="1"/>
      <c r="I869" s="1"/>
      <c r="J869" s="1"/>
    </row>
    <row r="870" spans="1:10" ht="14.25" customHeight="1" x14ac:dyDescent="0.3">
      <c r="A870" s="10"/>
      <c r="B870" s="10"/>
      <c r="C870" s="10"/>
      <c r="D870" s="10"/>
      <c r="E870" s="8"/>
      <c r="F870" s="8"/>
      <c r="G870" s="8"/>
      <c r="H870" s="1"/>
      <c r="I870" s="1"/>
      <c r="J870" s="1"/>
    </row>
    <row r="871" spans="1:10" ht="14.25" customHeight="1" x14ac:dyDescent="0.3">
      <c r="A871" s="10"/>
      <c r="B871" s="10"/>
      <c r="C871" s="10"/>
      <c r="D871" s="10"/>
      <c r="E871" s="8"/>
      <c r="F871" s="8"/>
      <c r="G871" s="8"/>
      <c r="H871" s="1"/>
      <c r="I871" s="1"/>
      <c r="J871" s="1"/>
    </row>
    <row r="872" spans="1:10" ht="14.25" customHeight="1" x14ac:dyDescent="0.3">
      <c r="A872" s="10"/>
      <c r="B872" s="10"/>
      <c r="C872" s="10"/>
      <c r="D872" s="10"/>
      <c r="E872" s="8"/>
      <c r="F872" s="8"/>
      <c r="G872" s="8"/>
      <c r="H872" s="1"/>
      <c r="I872" s="1"/>
      <c r="J872" s="1"/>
    </row>
    <row r="873" spans="1:10" ht="14.25" customHeight="1" x14ac:dyDescent="0.3">
      <c r="A873" s="10"/>
      <c r="B873" s="10"/>
      <c r="C873" s="10"/>
      <c r="D873" s="10"/>
      <c r="E873" s="8"/>
      <c r="F873" s="8"/>
      <c r="G873" s="8"/>
      <c r="H873" s="1"/>
      <c r="I873" s="1"/>
      <c r="J873" s="1"/>
    </row>
    <row r="874" spans="1:10" ht="14.25" customHeight="1" x14ac:dyDescent="0.3">
      <c r="A874" s="10"/>
      <c r="B874" s="10"/>
      <c r="C874" s="10"/>
      <c r="D874" s="10"/>
      <c r="E874" s="8"/>
      <c r="F874" s="8"/>
      <c r="G874" s="8"/>
      <c r="H874" s="1"/>
      <c r="I874" s="1"/>
      <c r="J874" s="1"/>
    </row>
    <row r="875" spans="1:10" ht="14.25" customHeight="1" x14ac:dyDescent="0.3">
      <c r="A875" s="10"/>
      <c r="B875" s="10"/>
      <c r="C875" s="10"/>
      <c r="D875" s="10"/>
      <c r="E875" s="8"/>
      <c r="F875" s="8"/>
      <c r="G875" s="8"/>
      <c r="H875" s="1"/>
      <c r="I875" s="1"/>
      <c r="J875" s="1"/>
    </row>
    <row r="876" spans="1:10" ht="14.25" customHeight="1" x14ac:dyDescent="0.3">
      <c r="A876" s="10"/>
      <c r="B876" s="10"/>
      <c r="C876" s="10"/>
      <c r="D876" s="10"/>
      <c r="E876" s="8"/>
      <c r="F876" s="8"/>
      <c r="G876" s="8"/>
      <c r="H876" s="1"/>
      <c r="I876" s="1"/>
      <c r="J876" s="1"/>
    </row>
    <row r="877" spans="1:10" ht="14.25" customHeight="1" x14ac:dyDescent="0.3">
      <c r="A877" s="10"/>
      <c r="B877" s="10"/>
      <c r="C877" s="10"/>
      <c r="D877" s="10"/>
      <c r="E877" s="8"/>
      <c r="F877" s="8"/>
      <c r="G877" s="8"/>
      <c r="H877" s="1"/>
      <c r="I877" s="1"/>
      <c r="J877" s="1"/>
    </row>
    <row r="878" spans="1:10" ht="14.25" customHeight="1" x14ac:dyDescent="0.3">
      <c r="A878" s="10"/>
      <c r="B878" s="10"/>
      <c r="C878" s="10"/>
      <c r="D878" s="10"/>
      <c r="E878" s="8"/>
      <c r="F878" s="8"/>
      <c r="G878" s="8"/>
      <c r="H878" s="1"/>
      <c r="I878" s="1"/>
      <c r="J878" s="1"/>
    </row>
    <row r="879" spans="1:10" ht="14.25" customHeight="1" x14ac:dyDescent="0.3">
      <c r="A879" s="10"/>
      <c r="B879" s="10"/>
      <c r="C879" s="10"/>
      <c r="D879" s="10"/>
      <c r="E879" s="8"/>
      <c r="F879" s="8"/>
      <c r="G879" s="8"/>
      <c r="H879" s="1"/>
      <c r="I879" s="1"/>
      <c r="J879" s="1"/>
    </row>
    <row r="880" spans="1:10" ht="14.25" customHeight="1" x14ac:dyDescent="0.3">
      <c r="A880" s="10"/>
      <c r="B880" s="10"/>
      <c r="C880" s="10"/>
      <c r="D880" s="10"/>
      <c r="E880" s="8"/>
      <c r="F880" s="8"/>
      <c r="G880" s="8"/>
      <c r="H880" s="1"/>
      <c r="I880" s="1"/>
      <c r="J880" s="1"/>
    </row>
    <row r="881" spans="1:10" ht="14.25" customHeight="1" x14ac:dyDescent="0.3">
      <c r="A881" s="10"/>
      <c r="B881" s="10"/>
      <c r="C881" s="10"/>
      <c r="D881" s="10"/>
      <c r="E881" s="8"/>
      <c r="F881" s="8"/>
      <c r="G881" s="8"/>
      <c r="H881" s="1"/>
      <c r="I881" s="1"/>
      <c r="J881" s="1"/>
    </row>
    <row r="882" spans="1:10" ht="14.25" customHeight="1" x14ac:dyDescent="0.3">
      <c r="A882" s="10"/>
      <c r="B882" s="10"/>
      <c r="C882" s="10"/>
      <c r="D882" s="10"/>
      <c r="E882" s="8"/>
      <c r="F882" s="8"/>
      <c r="G882" s="8"/>
      <c r="H882" s="1"/>
      <c r="I882" s="1"/>
      <c r="J882" s="1"/>
    </row>
    <row r="883" spans="1:10" ht="14.25" customHeight="1" x14ac:dyDescent="0.3">
      <c r="A883" s="10"/>
      <c r="B883" s="10"/>
      <c r="C883" s="10"/>
      <c r="D883" s="10"/>
      <c r="E883" s="8"/>
      <c r="F883" s="8"/>
      <c r="G883" s="8"/>
      <c r="H883" s="1"/>
      <c r="I883" s="1"/>
      <c r="J883" s="1"/>
    </row>
    <row r="884" spans="1:10" ht="14.25" customHeight="1" x14ac:dyDescent="0.3">
      <c r="A884" s="10"/>
      <c r="B884" s="10"/>
      <c r="C884" s="10"/>
      <c r="D884" s="10"/>
      <c r="E884" s="8"/>
      <c r="F884" s="8"/>
      <c r="G884" s="8"/>
      <c r="H884" s="1"/>
      <c r="I884" s="1"/>
      <c r="J884" s="1"/>
    </row>
    <row r="885" spans="1:10" ht="14.25" customHeight="1" x14ac:dyDescent="0.3">
      <c r="A885" s="10"/>
      <c r="B885" s="10"/>
      <c r="C885" s="10"/>
      <c r="D885" s="10"/>
      <c r="E885" s="8"/>
      <c r="F885" s="8"/>
      <c r="G885" s="8"/>
      <c r="H885" s="1"/>
      <c r="I885" s="1"/>
      <c r="J885" s="1"/>
    </row>
    <row r="886" spans="1:10" ht="14.25" customHeight="1" x14ac:dyDescent="0.3">
      <c r="A886" s="10"/>
      <c r="B886" s="10"/>
      <c r="C886" s="10"/>
      <c r="D886" s="10"/>
      <c r="E886" s="8"/>
      <c r="F886" s="8"/>
      <c r="G886" s="8"/>
      <c r="H886" s="1"/>
      <c r="I886" s="1"/>
      <c r="J886" s="1"/>
    </row>
    <row r="887" spans="1:10" ht="14.25" customHeight="1" x14ac:dyDescent="0.3">
      <c r="A887" s="10"/>
      <c r="B887" s="10"/>
      <c r="C887" s="10"/>
      <c r="D887" s="10"/>
      <c r="E887" s="8"/>
      <c r="F887" s="8"/>
      <c r="G887" s="8"/>
      <c r="H887" s="1"/>
      <c r="I887" s="1"/>
      <c r="J887" s="1"/>
    </row>
    <row r="888" spans="1:10" ht="14.25" customHeight="1" x14ac:dyDescent="0.3">
      <c r="A888" s="10"/>
      <c r="B888" s="10"/>
      <c r="C888" s="10"/>
      <c r="D888" s="10"/>
      <c r="E888" s="8"/>
      <c r="F888" s="8"/>
      <c r="G888" s="8"/>
      <c r="H888" s="1"/>
      <c r="I888" s="1"/>
      <c r="J888" s="1"/>
    </row>
    <row r="889" spans="1:10" ht="14.25" customHeight="1" x14ac:dyDescent="0.3">
      <c r="A889" s="10"/>
      <c r="B889" s="10"/>
      <c r="C889" s="10"/>
      <c r="D889" s="10"/>
      <c r="E889" s="8"/>
      <c r="F889" s="8"/>
      <c r="G889" s="8"/>
      <c r="H889" s="1"/>
      <c r="I889" s="1"/>
      <c r="J889" s="1"/>
    </row>
    <row r="890" spans="1:10" ht="14.25" customHeight="1" x14ac:dyDescent="0.3">
      <c r="A890" s="10"/>
      <c r="B890" s="10"/>
      <c r="C890" s="10"/>
      <c r="D890" s="10"/>
      <c r="E890" s="8"/>
      <c r="F890" s="8"/>
      <c r="G890" s="8"/>
      <c r="H890" s="1"/>
      <c r="I890" s="1"/>
      <c r="J890" s="1"/>
    </row>
    <row r="891" spans="1:10" ht="14.25" customHeight="1" x14ac:dyDescent="0.3">
      <c r="A891" s="10"/>
      <c r="B891" s="10"/>
      <c r="C891" s="10"/>
      <c r="D891" s="10"/>
      <c r="E891" s="8"/>
      <c r="F891" s="8"/>
      <c r="G891" s="8"/>
      <c r="H891" s="1"/>
      <c r="I891" s="1"/>
      <c r="J891" s="1"/>
    </row>
    <row r="892" spans="1:10" ht="14.25" customHeight="1" x14ac:dyDescent="0.3">
      <c r="A892" s="10"/>
      <c r="B892" s="10"/>
      <c r="C892" s="10"/>
      <c r="D892" s="10"/>
      <c r="E892" s="8"/>
      <c r="F892" s="8"/>
      <c r="G892" s="8"/>
      <c r="H892" s="1"/>
      <c r="I892" s="1"/>
      <c r="J892" s="1"/>
    </row>
    <row r="893" spans="1:10" ht="14.25" customHeight="1" x14ac:dyDescent="0.3">
      <c r="A893" s="10"/>
      <c r="B893" s="10"/>
      <c r="C893" s="10"/>
      <c r="D893" s="10"/>
      <c r="E893" s="8"/>
      <c r="F893" s="8"/>
      <c r="G893" s="8"/>
      <c r="H893" s="1"/>
      <c r="I893" s="1"/>
      <c r="J893" s="1"/>
    </row>
    <row r="894" spans="1:10" ht="14.25" customHeight="1" x14ac:dyDescent="0.3">
      <c r="A894" s="10"/>
      <c r="B894" s="10"/>
      <c r="C894" s="10"/>
      <c r="D894" s="10"/>
      <c r="E894" s="8"/>
      <c r="F894" s="8"/>
      <c r="G894" s="8"/>
      <c r="H894" s="1"/>
      <c r="I894" s="1"/>
      <c r="J894" s="1"/>
    </row>
    <row r="895" spans="1:10" ht="14.25" customHeight="1" x14ac:dyDescent="0.3">
      <c r="A895" s="10"/>
      <c r="B895" s="10"/>
      <c r="C895" s="10"/>
      <c r="D895" s="10"/>
      <c r="E895" s="8"/>
      <c r="F895" s="8"/>
      <c r="G895" s="8"/>
      <c r="H895" s="1"/>
      <c r="I895" s="1"/>
      <c r="J895" s="1"/>
    </row>
    <row r="896" spans="1:10" ht="14.25" customHeight="1" x14ac:dyDescent="0.3">
      <c r="A896" s="10"/>
      <c r="B896" s="10"/>
      <c r="C896" s="10"/>
      <c r="D896" s="10"/>
      <c r="E896" s="8"/>
      <c r="F896" s="8"/>
      <c r="G896" s="8"/>
      <c r="H896" s="1"/>
      <c r="I896" s="1"/>
      <c r="J896" s="1"/>
    </row>
    <row r="897" spans="1:10" ht="14.25" customHeight="1" x14ac:dyDescent="0.3">
      <c r="A897" s="10"/>
      <c r="B897" s="10"/>
      <c r="C897" s="10"/>
      <c r="D897" s="10"/>
      <c r="E897" s="8"/>
      <c r="F897" s="8"/>
      <c r="G897" s="8"/>
      <c r="H897" s="1"/>
      <c r="I897" s="1"/>
      <c r="J897" s="1"/>
    </row>
    <row r="898" spans="1:10" ht="14.25" customHeight="1" x14ac:dyDescent="0.3">
      <c r="A898" s="10"/>
      <c r="B898" s="10"/>
      <c r="C898" s="10"/>
      <c r="D898" s="10"/>
      <c r="E898" s="8"/>
      <c r="F898" s="8"/>
      <c r="G898" s="8"/>
      <c r="H898" s="1"/>
      <c r="I898" s="1"/>
      <c r="J898" s="1"/>
    </row>
    <row r="899" spans="1:10" ht="14.25" customHeight="1" x14ac:dyDescent="0.3">
      <c r="A899" s="10"/>
      <c r="B899" s="10"/>
      <c r="C899" s="10"/>
      <c r="D899" s="10"/>
      <c r="E899" s="8"/>
      <c r="F899" s="8"/>
      <c r="G899" s="8"/>
      <c r="H899" s="1"/>
      <c r="I899" s="1"/>
      <c r="J899" s="1"/>
    </row>
    <row r="900" spans="1:10" ht="14.25" customHeight="1" x14ac:dyDescent="0.3">
      <c r="A900" s="10"/>
      <c r="B900" s="10"/>
      <c r="C900" s="10"/>
      <c r="D900" s="10"/>
      <c r="E900" s="8"/>
      <c r="F900" s="8"/>
      <c r="G900" s="8"/>
      <c r="H900" s="1"/>
      <c r="I900" s="1"/>
      <c r="J900" s="1"/>
    </row>
    <row r="901" spans="1:10" ht="14.25" customHeight="1" x14ac:dyDescent="0.3">
      <c r="A901" s="10"/>
      <c r="B901" s="10"/>
      <c r="C901" s="10"/>
      <c r="D901" s="10"/>
      <c r="E901" s="8"/>
      <c r="F901" s="8"/>
      <c r="G901" s="8"/>
      <c r="H901" s="1"/>
      <c r="I901" s="1"/>
      <c r="J901" s="1"/>
    </row>
    <row r="902" spans="1:10" ht="14.25" customHeight="1" x14ac:dyDescent="0.3">
      <c r="A902" s="10"/>
      <c r="B902" s="10"/>
      <c r="C902" s="10"/>
      <c r="D902" s="10"/>
      <c r="E902" s="8"/>
      <c r="F902" s="8"/>
      <c r="G902" s="8"/>
      <c r="H902" s="1"/>
      <c r="I902" s="1"/>
      <c r="J902" s="1"/>
    </row>
    <row r="903" spans="1:10" ht="14.25" customHeight="1" x14ac:dyDescent="0.3">
      <c r="A903" s="10"/>
      <c r="B903" s="10"/>
      <c r="C903" s="10"/>
      <c r="D903" s="10"/>
      <c r="E903" s="8"/>
      <c r="F903" s="8"/>
      <c r="G903" s="8"/>
      <c r="H903" s="1"/>
      <c r="I903" s="1"/>
      <c r="J903" s="1"/>
    </row>
    <row r="904" spans="1:10" ht="14.25" customHeight="1" x14ac:dyDescent="0.3">
      <c r="A904" s="10"/>
      <c r="B904" s="10"/>
      <c r="C904" s="10"/>
      <c r="D904" s="10"/>
      <c r="E904" s="8"/>
      <c r="F904" s="8"/>
      <c r="G904" s="8"/>
      <c r="H904" s="1"/>
      <c r="I904" s="1"/>
      <c r="J904" s="1"/>
    </row>
    <row r="905" spans="1:10" ht="14.25" customHeight="1" x14ac:dyDescent="0.3">
      <c r="A905" s="10"/>
      <c r="B905" s="10"/>
      <c r="C905" s="10"/>
      <c r="D905" s="10"/>
      <c r="E905" s="8"/>
      <c r="F905" s="8"/>
      <c r="G905" s="8"/>
      <c r="H905" s="1"/>
      <c r="I905" s="1"/>
      <c r="J905" s="1"/>
    </row>
    <row r="906" spans="1:10" ht="14.25" customHeight="1" x14ac:dyDescent="0.3">
      <c r="A906" s="10"/>
      <c r="B906" s="10"/>
      <c r="C906" s="10"/>
      <c r="D906" s="10"/>
      <c r="E906" s="8"/>
      <c r="F906" s="8"/>
      <c r="G906" s="8"/>
      <c r="H906" s="1"/>
      <c r="I906" s="1"/>
      <c r="J906" s="1"/>
    </row>
    <row r="907" spans="1:10" ht="14.25" customHeight="1" x14ac:dyDescent="0.3">
      <c r="A907" s="10"/>
      <c r="B907" s="10"/>
      <c r="C907" s="10"/>
      <c r="D907" s="10"/>
      <c r="E907" s="8"/>
      <c r="F907" s="8"/>
      <c r="G907" s="8"/>
      <c r="H907" s="1"/>
      <c r="I907" s="1"/>
      <c r="J907" s="1"/>
    </row>
    <row r="908" spans="1:10" ht="14.25" customHeight="1" x14ac:dyDescent="0.3">
      <c r="A908" s="10"/>
      <c r="B908" s="10"/>
      <c r="C908" s="10"/>
      <c r="D908" s="10"/>
      <c r="E908" s="8"/>
      <c r="F908" s="8"/>
      <c r="G908" s="8"/>
      <c r="H908" s="1"/>
      <c r="I908" s="1"/>
      <c r="J908" s="1"/>
    </row>
    <row r="909" spans="1:10" ht="14.25" customHeight="1" x14ac:dyDescent="0.3">
      <c r="A909" s="10"/>
      <c r="B909" s="10"/>
      <c r="C909" s="10"/>
      <c r="D909" s="10"/>
      <c r="E909" s="8"/>
      <c r="F909" s="8"/>
      <c r="G909" s="8"/>
      <c r="H909" s="1"/>
      <c r="I909" s="1"/>
      <c r="J909" s="1"/>
    </row>
    <row r="910" spans="1:10" ht="14.25" customHeight="1" x14ac:dyDescent="0.3">
      <c r="A910" s="10"/>
      <c r="B910" s="10"/>
      <c r="C910" s="10"/>
      <c r="D910" s="10"/>
      <c r="E910" s="8"/>
      <c r="F910" s="8"/>
      <c r="G910" s="8"/>
      <c r="H910" s="1"/>
      <c r="I910" s="1"/>
      <c r="J910" s="1"/>
    </row>
    <row r="911" spans="1:10" ht="14.25" customHeight="1" x14ac:dyDescent="0.3">
      <c r="A911" s="10"/>
      <c r="B911" s="10"/>
      <c r="C911" s="10"/>
      <c r="D911" s="10"/>
      <c r="E911" s="8"/>
      <c r="F911" s="8"/>
      <c r="G911" s="8"/>
      <c r="H911" s="1"/>
      <c r="I911" s="1"/>
      <c r="J911" s="1"/>
    </row>
    <row r="912" spans="1:10" ht="14.25" customHeight="1" x14ac:dyDescent="0.3">
      <c r="A912" s="10"/>
      <c r="B912" s="10"/>
      <c r="C912" s="10"/>
      <c r="D912" s="10"/>
      <c r="E912" s="8"/>
      <c r="F912" s="8"/>
      <c r="G912" s="8"/>
      <c r="H912" s="1"/>
      <c r="I912" s="1"/>
      <c r="J912" s="1"/>
    </row>
    <row r="913" spans="1:10" ht="14.25" customHeight="1" x14ac:dyDescent="0.3">
      <c r="A913" s="10"/>
      <c r="B913" s="10"/>
      <c r="C913" s="10"/>
      <c r="D913" s="10"/>
      <c r="E913" s="8"/>
      <c r="F913" s="8"/>
      <c r="G913" s="8"/>
      <c r="H913" s="1"/>
      <c r="I913" s="1"/>
      <c r="J913" s="1"/>
    </row>
    <row r="914" spans="1:10" ht="14.25" customHeight="1" x14ac:dyDescent="0.3">
      <c r="A914" s="10"/>
      <c r="B914" s="10"/>
      <c r="C914" s="10"/>
      <c r="D914" s="10"/>
      <c r="E914" s="8"/>
      <c r="F914" s="8"/>
      <c r="G914" s="8"/>
      <c r="H914" s="1"/>
      <c r="I914" s="1"/>
      <c r="J914" s="1"/>
    </row>
    <row r="915" spans="1:10" ht="14.25" customHeight="1" x14ac:dyDescent="0.3">
      <c r="A915" s="10"/>
      <c r="B915" s="10"/>
      <c r="C915" s="10"/>
      <c r="D915" s="10"/>
      <c r="E915" s="8"/>
      <c r="F915" s="8"/>
      <c r="G915" s="8"/>
      <c r="H915" s="1"/>
      <c r="I915" s="1"/>
      <c r="J915" s="1"/>
    </row>
    <row r="916" spans="1:10" ht="14.25" customHeight="1" x14ac:dyDescent="0.3">
      <c r="A916" s="10"/>
      <c r="B916" s="10"/>
      <c r="C916" s="10"/>
      <c r="D916" s="10"/>
      <c r="E916" s="8"/>
      <c r="F916" s="8"/>
      <c r="G916" s="8"/>
      <c r="H916" s="1"/>
      <c r="I916" s="1"/>
      <c r="J916" s="1"/>
    </row>
    <row r="917" spans="1:10" ht="14.25" customHeight="1" x14ac:dyDescent="0.3">
      <c r="A917" s="10"/>
      <c r="B917" s="10"/>
      <c r="C917" s="10"/>
      <c r="D917" s="10"/>
      <c r="E917" s="8"/>
      <c r="F917" s="8"/>
      <c r="G917" s="8"/>
      <c r="H917" s="1"/>
      <c r="I917" s="1"/>
      <c r="J917" s="1"/>
    </row>
    <row r="918" spans="1:10" ht="14.25" customHeight="1" x14ac:dyDescent="0.3">
      <c r="A918" s="10"/>
      <c r="B918" s="10"/>
      <c r="C918" s="10"/>
      <c r="D918" s="10"/>
      <c r="E918" s="8"/>
      <c r="F918" s="8"/>
      <c r="G918" s="8"/>
      <c r="H918" s="1"/>
      <c r="I918" s="1"/>
      <c r="J918" s="1"/>
    </row>
    <row r="919" spans="1:10" ht="14.25" customHeight="1" x14ac:dyDescent="0.3">
      <c r="A919" s="10"/>
      <c r="B919" s="10"/>
      <c r="C919" s="10"/>
      <c r="D919" s="10"/>
      <c r="E919" s="8"/>
      <c r="F919" s="8"/>
      <c r="G919" s="8"/>
      <c r="H919" s="1"/>
      <c r="I919" s="1"/>
      <c r="J919" s="1"/>
    </row>
    <row r="920" spans="1:10" ht="14.25" customHeight="1" x14ac:dyDescent="0.3">
      <c r="A920" s="10"/>
      <c r="B920" s="10"/>
      <c r="C920" s="10"/>
      <c r="D920" s="10"/>
      <c r="E920" s="8"/>
      <c r="F920" s="8"/>
      <c r="G920" s="8"/>
      <c r="H920" s="1"/>
      <c r="I920" s="1"/>
      <c r="J920" s="1"/>
    </row>
    <row r="921" spans="1:10" ht="14.25" customHeight="1" x14ac:dyDescent="0.3">
      <c r="A921" s="10"/>
      <c r="B921" s="10"/>
      <c r="C921" s="10"/>
      <c r="D921" s="10"/>
      <c r="E921" s="8"/>
      <c r="F921" s="8"/>
      <c r="G921" s="8"/>
      <c r="H921" s="1"/>
      <c r="I921" s="1"/>
      <c r="J921" s="1"/>
    </row>
    <row r="922" spans="1:10" ht="14.25" customHeight="1" x14ac:dyDescent="0.3">
      <c r="A922" s="10"/>
      <c r="B922" s="10"/>
      <c r="C922" s="10"/>
      <c r="D922" s="10"/>
      <c r="E922" s="8"/>
      <c r="F922" s="8"/>
      <c r="G922" s="8"/>
      <c r="H922" s="1"/>
      <c r="I922" s="1"/>
      <c r="J922" s="1"/>
    </row>
    <row r="923" spans="1:10" ht="14.25" customHeight="1" x14ac:dyDescent="0.3">
      <c r="A923" s="10"/>
      <c r="B923" s="10"/>
      <c r="C923" s="10"/>
      <c r="D923" s="10"/>
      <c r="E923" s="8"/>
      <c r="F923" s="8"/>
      <c r="G923" s="8"/>
      <c r="H923" s="1"/>
      <c r="I923" s="1"/>
      <c r="J923" s="1"/>
    </row>
    <row r="924" spans="1:10" ht="14.25" customHeight="1" x14ac:dyDescent="0.3">
      <c r="A924" s="10"/>
      <c r="B924" s="10"/>
      <c r="C924" s="10"/>
      <c r="D924" s="10"/>
      <c r="E924" s="8"/>
      <c r="F924" s="8"/>
      <c r="G924" s="8"/>
      <c r="H924" s="1"/>
      <c r="I924" s="1"/>
      <c r="J924" s="1"/>
    </row>
    <row r="925" spans="1:10" ht="14.25" customHeight="1" x14ac:dyDescent="0.3">
      <c r="A925" s="10"/>
      <c r="B925" s="10"/>
      <c r="C925" s="10"/>
      <c r="D925" s="10"/>
      <c r="E925" s="8"/>
      <c r="F925" s="8"/>
      <c r="G925" s="8"/>
      <c r="H925" s="1"/>
      <c r="I925" s="1"/>
      <c r="J925" s="1"/>
    </row>
    <row r="926" spans="1:10" ht="14.25" customHeight="1" x14ac:dyDescent="0.3">
      <c r="A926" s="10"/>
      <c r="B926" s="10"/>
      <c r="C926" s="10"/>
      <c r="D926" s="10"/>
      <c r="E926" s="8"/>
      <c r="F926" s="8"/>
      <c r="G926" s="8"/>
      <c r="H926" s="1"/>
      <c r="I926" s="1"/>
      <c r="J926" s="1"/>
    </row>
    <row r="927" spans="1:10" ht="14.25" customHeight="1" x14ac:dyDescent="0.3">
      <c r="A927" s="10"/>
      <c r="B927" s="10"/>
      <c r="C927" s="10"/>
      <c r="D927" s="10"/>
      <c r="E927" s="8"/>
      <c r="F927" s="8"/>
      <c r="G927" s="8"/>
      <c r="H927" s="1"/>
      <c r="I927" s="1"/>
      <c r="J927" s="1"/>
    </row>
    <row r="928" spans="1:10" ht="14.25" customHeight="1" x14ac:dyDescent="0.3">
      <c r="A928" s="10"/>
      <c r="B928" s="10"/>
      <c r="C928" s="10"/>
      <c r="D928" s="10"/>
      <c r="E928" s="8"/>
      <c r="F928" s="8"/>
      <c r="G928" s="8"/>
      <c r="H928" s="1"/>
      <c r="I928" s="1"/>
      <c r="J928" s="1"/>
    </row>
    <row r="929" spans="1:10" ht="14.25" customHeight="1" x14ac:dyDescent="0.3">
      <c r="A929" s="10"/>
      <c r="B929" s="10"/>
      <c r="C929" s="10"/>
      <c r="D929" s="10"/>
      <c r="E929" s="8"/>
      <c r="F929" s="8"/>
      <c r="G929" s="8"/>
      <c r="H929" s="1"/>
      <c r="I929" s="1"/>
      <c r="J929" s="1"/>
    </row>
    <row r="930" spans="1:10" ht="14.25" customHeight="1" x14ac:dyDescent="0.3">
      <c r="A930" s="10"/>
      <c r="B930" s="10"/>
      <c r="C930" s="10"/>
      <c r="D930" s="10"/>
      <c r="E930" s="8"/>
      <c r="F930" s="8"/>
      <c r="G930" s="8"/>
      <c r="H930" s="1"/>
      <c r="I930" s="1"/>
      <c r="J930" s="1"/>
    </row>
    <row r="931" spans="1:10" ht="14.25" customHeight="1" x14ac:dyDescent="0.3">
      <c r="A931" s="10"/>
      <c r="B931" s="10"/>
      <c r="C931" s="10"/>
      <c r="D931" s="10"/>
      <c r="E931" s="8"/>
      <c r="F931" s="8"/>
      <c r="G931" s="8"/>
      <c r="H931" s="1"/>
      <c r="I931" s="1"/>
      <c r="J931" s="1"/>
    </row>
    <row r="932" spans="1:10" ht="14.25" customHeight="1" x14ac:dyDescent="0.3">
      <c r="A932" s="10"/>
      <c r="B932" s="10"/>
      <c r="C932" s="10"/>
      <c r="D932" s="10"/>
      <c r="E932" s="8"/>
      <c r="F932" s="8"/>
      <c r="G932" s="8"/>
      <c r="H932" s="1"/>
      <c r="I932" s="1"/>
      <c r="J932" s="1"/>
    </row>
    <row r="933" spans="1:10" ht="14.25" customHeight="1" x14ac:dyDescent="0.3">
      <c r="A933" s="10"/>
      <c r="B933" s="10"/>
      <c r="C933" s="10"/>
      <c r="D933" s="10"/>
      <c r="E933" s="8"/>
      <c r="F933" s="8"/>
      <c r="G933" s="8"/>
      <c r="H933" s="1"/>
      <c r="I933" s="1"/>
      <c r="J933" s="1"/>
    </row>
    <row r="934" spans="1:10" ht="14.25" customHeight="1" x14ac:dyDescent="0.3">
      <c r="A934" s="10"/>
      <c r="B934" s="10"/>
      <c r="C934" s="10"/>
      <c r="D934" s="10"/>
      <c r="E934" s="8"/>
      <c r="F934" s="8"/>
      <c r="G934" s="8"/>
      <c r="H934" s="1"/>
      <c r="I934" s="1"/>
      <c r="J934" s="1"/>
    </row>
    <row r="935" spans="1:10" ht="14.25" customHeight="1" x14ac:dyDescent="0.3">
      <c r="A935" s="10"/>
      <c r="B935" s="10"/>
      <c r="C935" s="10"/>
      <c r="D935" s="10"/>
      <c r="E935" s="8"/>
      <c r="F935" s="8"/>
      <c r="G935" s="8"/>
      <c r="H935" s="1"/>
      <c r="I935" s="1"/>
      <c r="J935" s="1"/>
    </row>
    <row r="936" spans="1:10" ht="14.25" customHeight="1" x14ac:dyDescent="0.3">
      <c r="A936" s="10"/>
      <c r="B936" s="10"/>
      <c r="C936" s="10"/>
      <c r="D936" s="10"/>
      <c r="E936" s="8"/>
      <c r="F936" s="8"/>
      <c r="G936" s="8"/>
      <c r="H936" s="1"/>
      <c r="I936" s="1"/>
      <c r="J936" s="1"/>
    </row>
    <row r="937" spans="1:10" ht="14.25" customHeight="1" x14ac:dyDescent="0.3">
      <c r="A937" s="10"/>
      <c r="B937" s="10"/>
      <c r="C937" s="10"/>
      <c r="D937" s="10"/>
      <c r="E937" s="8"/>
      <c r="F937" s="8"/>
      <c r="G937" s="8"/>
      <c r="H937" s="1"/>
      <c r="I937" s="1"/>
      <c r="J937" s="1"/>
    </row>
    <row r="938" spans="1:10" ht="14.25" customHeight="1" x14ac:dyDescent="0.3">
      <c r="A938" s="10"/>
      <c r="B938" s="10"/>
      <c r="C938" s="10"/>
      <c r="D938" s="10"/>
      <c r="E938" s="8"/>
      <c r="F938" s="8"/>
      <c r="G938" s="8"/>
      <c r="H938" s="1"/>
      <c r="I938" s="1"/>
      <c r="J938" s="1"/>
    </row>
    <row r="939" spans="1:10" ht="14.25" customHeight="1" x14ac:dyDescent="0.3">
      <c r="A939" s="10"/>
      <c r="B939" s="10"/>
      <c r="C939" s="10"/>
      <c r="D939" s="10"/>
      <c r="E939" s="8"/>
      <c r="F939" s="8"/>
      <c r="G939" s="8"/>
      <c r="H939" s="1"/>
      <c r="I939" s="1"/>
      <c r="J939" s="1"/>
    </row>
    <row r="940" spans="1:10" ht="14.25" customHeight="1" x14ac:dyDescent="0.3">
      <c r="A940" s="10"/>
      <c r="B940" s="10"/>
      <c r="C940" s="10"/>
      <c r="D940" s="10"/>
      <c r="E940" s="8"/>
      <c r="F940" s="8"/>
      <c r="G940" s="8"/>
      <c r="H940" s="1"/>
      <c r="I940" s="1"/>
      <c r="J940" s="1"/>
    </row>
    <row r="941" spans="1:10" ht="14.25" customHeight="1" x14ac:dyDescent="0.3">
      <c r="A941" s="10"/>
      <c r="B941" s="10"/>
      <c r="C941" s="10"/>
      <c r="D941" s="10"/>
      <c r="E941" s="8"/>
      <c r="F941" s="8"/>
      <c r="G941" s="8"/>
      <c r="H941" s="1"/>
      <c r="I941" s="1"/>
      <c r="J941" s="1"/>
    </row>
    <row r="942" spans="1:10" ht="14.25" customHeight="1" x14ac:dyDescent="0.3">
      <c r="A942" s="10"/>
      <c r="B942" s="10"/>
      <c r="C942" s="10"/>
      <c r="D942" s="10"/>
      <c r="E942" s="8"/>
      <c r="F942" s="8"/>
      <c r="G942" s="8"/>
      <c r="H942" s="1"/>
      <c r="I942" s="1"/>
      <c r="J942" s="1"/>
    </row>
    <row r="943" spans="1:10" ht="14.25" customHeight="1" x14ac:dyDescent="0.3">
      <c r="A943" s="10"/>
      <c r="B943" s="10"/>
      <c r="C943" s="10"/>
      <c r="D943" s="10"/>
      <c r="E943" s="8"/>
      <c r="F943" s="8"/>
      <c r="G943" s="8"/>
      <c r="H943" s="1"/>
      <c r="I943" s="1"/>
      <c r="J943" s="1"/>
    </row>
    <row r="944" spans="1:10" ht="14.25" customHeight="1" x14ac:dyDescent="0.3">
      <c r="A944" s="10"/>
      <c r="B944" s="10"/>
      <c r="C944" s="10"/>
      <c r="D944" s="10"/>
      <c r="E944" s="8"/>
      <c r="F944" s="8"/>
      <c r="G944" s="8"/>
      <c r="H944" s="1"/>
      <c r="I944" s="1"/>
      <c r="J944" s="1"/>
    </row>
    <row r="945" spans="1:10" ht="14.25" customHeight="1" x14ac:dyDescent="0.3">
      <c r="A945" s="10"/>
      <c r="B945" s="10"/>
      <c r="C945" s="10"/>
      <c r="D945" s="10"/>
      <c r="E945" s="8"/>
      <c r="F945" s="8"/>
      <c r="G945" s="8"/>
      <c r="H945" s="1"/>
      <c r="I945" s="1"/>
      <c r="J945" s="1"/>
    </row>
    <row r="946" spans="1:10" ht="14.25" customHeight="1" x14ac:dyDescent="0.3">
      <c r="A946" s="10"/>
      <c r="B946" s="10"/>
      <c r="C946" s="10"/>
      <c r="D946" s="10"/>
      <c r="E946" s="8"/>
      <c r="F946" s="8"/>
      <c r="G946" s="8"/>
      <c r="H946" s="1"/>
      <c r="I946" s="1"/>
      <c r="J946" s="1"/>
    </row>
    <row r="947" spans="1:10" ht="14.25" customHeight="1" x14ac:dyDescent="0.3">
      <c r="A947" s="10"/>
      <c r="B947" s="10"/>
      <c r="C947" s="10"/>
      <c r="D947" s="10"/>
      <c r="E947" s="8"/>
      <c r="F947" s="8"/>
      <c r="G947" s="8"/>
      <c r="H947" s="1"/>
      <c r="I947" s="1"/>
      <c r="J947" s="1"/>
    </row>
    <row r="948" spans="1:10" ht="14.25" customHeight="1" x14ac:dyDescent="0.3">
      <c r="A948" s="10"/>
      <c r="B948" s="10"/>
      <c r="C948" s="10"/>
      <c r="D948" s="10"/>
      <c r="E948" s="8"/>
      <c r="F948" s="8"/>
      <c r="G948" s="8"/>
      <c r="H948" s="1"/>
      <c r="I948" s="1"/>
      <c r="J948" s="1"/>
    </row>
    <row r="949" spans="1:10" ht="14.25" customHeight="1" x14ac:dyDescent="0.3">
      <c r="A949" s="10"/>
      <c r="B949" s="10"/>
      <c r="C949" s="10"/>
      <c r="D949" s="10"/>
      <c r="E949" s="8"/>
      <c r="F949" s="8"/>
      <c r="G949" s="8"/>
      <c r="H949" s="1"/>
      <c r="I949" s="1"/>
      <c r="J949" s="1"/>
    </row>
    <row r="950" spans="1:10" ht="14.25" customHeight="1" x14ac:dyDescent="0.3">
      <c r="A950" s="10"/>
      <c r="B950" s="10"/>
      <c r="C950" s="10"/>
      <c r="D950" s="10"/>
      <c r="E950" s="8"/>
      <c r="F950" s="8"/>
      <c r="G950" s="8"/>
      <c r="H950" s="1"/>
      <c r="I950" s="1"/>
      <c r="J950" s="1"/>
    </row>
    <row r="951" spans="1:10" ht="14.25" customHeight="1" x14ac:dyDescent="0.3">
      <c r="A951" s="10"/>
      <c r="B951" s="10"/>
      <c r="C951" s="10"/>
      <c r="D951" s="10"/>
      <c r="E951" s="8"/>
      <c r="F951" s="8"/>
      <c r="G951" s="8"/>
      <c r="H951" s="1"/>
      <c r="I951" s="1"/>
      <c r="J951" s="1"/>
    </row>
    <row r="952" spans="1:10" ht="14.25" customHeight="1" x14ac:dyDescent="0.3">
      <c r="A952" s="10"/>
      <c r="B952" s="10"/>
      <c r="C952" s="10"/>
      <c r="D952" s="10"/>
      <c r="E952" s="8"/>
      <c r="F952" s="8"/>
      <c r="G952" s="8"/>
      <c r="H952" s="1"/>
      <c r="I952" s="1"/>
      <c r="J952" s="1"/>
    </row>
    <row r="953" spans="1:10" ht="14.25" customHeight="1" x14ac:dyDescent="0.3">
      <c r="A953" s="10"/>
      <c r="B953" s="10"/>
      <c r="C953" s="10"/>
      <c r="D953" s="10"/>
      <c r="E953" s="8"/>
      <c r="F953" s="8"/>
      <c r="G953" s="8"/>
      <c r="H953" s="1"/>
      <c r="I953" s="1"/>
      <c r="J953" s="1"/>
    </row>
    <row r="954" spans="1:10" ht="14.25" customHeight="1" x14ac:dyDescent="0.3">
      <c r="A954" s="10"/>
      <c r="B954" s="10"/>
      <c r="C954" s="10"/>
      <c r="D954" s="10"/>
      <c r="E954" s="8"/>
      <c r="F954" s="8"/>
      <c r="G954" s="8"/>
      <c r="H954" s="1"/>
      <c r="I954" s="1"/>
      <c r="J954" s="1"/>
    </row>
    <row r="955" spans="1:10" ht="14.25" customHeight="1" x14ac:dyDescent="0.3">
      <c r="A955" s="10"/>
      <c r="B955" s="10"/>
      <c r="C955" s="10"/>
      <c r="D955" s="10"/>
      <c r="E955" s="8"/>
      <c r="F955" s="8"/>
      <c r="G955" s="8"/>
      <c r="H955" s="1"/>
      <c r="I955" s="1"/>
      <c r="J955" s="1"/>
    </row>
    <row r="956" spans="1:10" ht="14.25" customHeight="1" x14ac:dyDescent="0.3">
      <c r="A956" s="10"/>
      <c r="B956" s="10"/>
      <c r="C956" s="10"/>
      <c r="D956" s="10"/>
      <c r="E956" s="8"/>
      <c r="F956" s="8"/>
      <c r="G956" s="8"/>
      <c r="H956" s="1"/>
      <c r="I956" s="1"/>
      <c r="J956" s="1"/>
    </row>
    <row r="957" spans="1:10" ht="14.25" customHeight="1" x14ac:dyDescent="0.3">
      <c r="A957" s="10"/>
      <c r="B957" s="10"/>
      <c r="C957" s="10"/>
      <c r="D957" s="10"/>
      <c r="E957" s="8"/>
      <c r="F957" s="8"/>
      <c r="G957" s="8"/>
      <c r="H957" s="1"/>
      <c r="I957" s="1"/>
      <c r="J957" s="1"/>
    </row>
    <row r="958" spans="1:10" ht="14.25" customHeight="1" x14ac:dyDescent="0.3">
      <c r="A958" s="10"/>
      <c r="B958" s="10"/>
      <c r="C958" s="10"/>
      <c r="D958" s="10"/>
      <c r="E958" s="8"/>
      <c r="F958" s="8"/>
      <c r="G958" s="8"/>
      <c r="H958" s="1"/>
      <c r="I958" s="1"/>
      <c r="J958" s="1"/>
    </row>
    <row r="959" spans="1:10" ht="14.25" customHeight="1" x14ac:dyDescent="0.3">
      <c r="A959" s="10"/>
      <c r="B959" s="10"/>
      <c r="C959" s="10"/>
      <c r="D959" s="10"/>
      <c r="E959" s="8"/>
      <c r="F959" s="8"/>
      <c r="G959" s="8"/>
      <c r="H959" s="1"/>
      <c r="I959" s="1"/>
      <c r="J959" s="1"/>
    </row>
    <row r="960" spans="1:10" ht="14.25" customHeight="1" x14ac:dyDescent="0.3">
      <c r="A960" s="10"/>
      <c r="B960" s="10"/>
      <c r="C960" s="10"/>
      <c r="D960" s="10"/>
      <c r="E960" s="8"/>
      <c r="F960" s="8"/>
      <c r="G960" s="8"/>
      <c r="H960" s="1"/>
      <c r="I960" s="1"/>
      <c r="J960" s="1"/>
    </row>
    <row r="961" spans="1:10" ht="14.25" customHeight="1" x14ac:dyDescent="0.3">
      <c r="A961" s="10"/>
      <c r="B961" s="10"/>
      <c r="C961" s="10"/>
      <c r="D961" s="10"/>
      <c r="E961" s="8"/>
      <c r="F961" s="8"/>
      <c r="G961" s="8"/>
      <c r="H961" s="1"/>
      <c r="I961" s="1"/>
      <c r="J961" s="1"/>
    </row>
    <row r="962" spans="1:10" ht="14.25" customHeight="1" x14ac:dyDescent="0.3">
      <c r="A962" s="10"/>
      <c r="B962" s="10"/>
      <c r="C962" s="10"/>
      <c r="D962" s="10"/>
      <c r="E962" s="8"/>
      <c r="F962" s="8"/>
      <c r="G962" s="8"/>
      <c r="H962" s="1"/>
      <c r="I962" s="1"/>
      <c r="J962" s="1"/>
    </row>
    <row r="963" spans="1:10" ht="14.25" customHeight="1" x14ac:dyDescent="0.3">
      <c r="A963" s="10"/>
      <c r="B963" s="10"/>
      <c r="C963" s="10"/>
      <c r="D963" s="10"/>
      <c r="E963" s="8"/>
      <c r="F963" s="8"/>
      <c r="G963" s="8"/>
      <c r="H963" s="1"/>
      <c r="I963" s="1"/>
      <c r="J963" s="1"/>
    </row>
    <row r="964" spans="1:10" ht="14.25" customHeight="1" x14ac:dyDescent="0.3">
      <c r="A964" s="10"/>
      <c r="B964" s="10"/>
      <c r="C964" s="10"/>
      <c r="D964" s="10"/>
      <c r="E964" s="8"/>
      <c r="F964" s="8"/>
      <c r="G964" s="8"/>
      <c r="H964" s="1"/>
      <c r="I964" s="1"/>
      <c r="J964" s="1"/>
    </row>
    <row r="965" spans="1:10" ht="14.25" customHeight="1" x14ac:dyDescent="0.3">
      <c r="A965" s="10"/>
      <c r="B965" s="10"/>
      <c r="C965" s="10"/>
      <c r="D965" s="10"/>
      <c r="E965" s="8"/>
      <c r="F965" s="8"/>
      <c r="G965" s="8"/>
      <c r="H965" s="1"/>
      <c r="I965" s="1"/>
      <c r="J965" s="1"/>
    </row>
    <row r="966" spans="1:10" ht="14.25" customHeight="1" x14ac:dyDescent="0.3">
      <c r="A966" s="10"/>
      <c r="B966" s="10"/>
      <c r="C966" s="10"/>
      <c r="D966" s="10"/>
      <c r="E966" s="8"/>
      <c r="F966" s="8"/>
      <c r="G966" s="8"/>
      <c r="H966" s="1"/>
      <c r="I966" s="1"/>
      <c r="J966" s="1"/>
    </row>
    <row r="967" spans="1:10" ht="14.25" customHeight="1" x14ac:dyDescent="0.3">
      <c r="A967" s="10"/>
      <c r="B967" s="10"/>
      <c r="C967" s="10"/>
      <c r="D967" s="10"/>
      <c r="E967" s="8"/>
      <c r="F967" s="8"/>
      <c r="G967" s="8"/>
      <c r="H967" s="1"/>
      <c r="I967" s="1"/>
      <c r="J967" s="1"/>
    </row>
    <row r="968" spans="1:10" ht="14.25" customHeight="1" x14ac:dyDescent="0.3">
      <c r="A968" s="10"/>
      <c r="B968" s="10"/>
      <c r="C968" s="10"/>
      <c r="D968" s="10"/>
      <c r="E968" s="8"/>
      <c r="F968" s="8"/>
      <c r="G968" s="8"/>
      <c r="H968" s="1"/>
      <c r="I968" s="1"/>
      <c r="J968" s="1"/>
    </row>
    <row r="969" spans="1:10" ht="14.25" customHeight="1" x14ac:dyDescent="0.3">
      <c r="A969" s="10"/>
      <c r="B969" s="10"/>
      <c r="C969" s="10"/>
      <c r="D969" s="10"/>
      <c r="E969" s="8"/>
      <c r="F969" s="8"/>
      <c r="G969" s="8"/>
      <c r="H969" s="1"/>
      <c r="I969" s="1"/>
      <c r="J969" s="1"/>
    </row>
    <row r="970" spans="1:10" ht="14.25" customHeight="1" x14ac:dyDescent="0.3">
      <c r="A970" s="10"/>
      <c r="B970" s="10"/>
      <c r="C970" s="10"/>
      <c r="D970" s="10"/>
      <c r="E970" s="8"/>
      <c r="F970" s="8"/>
      <c r="G970" s="8"/>
      <c r="H970" s="1"/>
      <c r="I970" s="1"/>
      <c r="J970" s="1"/>
    </row>
    <row r="971" spans="1:10" ht="14.25" customHeight="1" x14ac:dyDescent="0.3">
      <c r="A971" s="10"/>
      <c r="B971" s="10"/>
      <c r="C971" s="10"/>
      <c r="D971" s="10"/>
      <c r="E971" s="8"/>
      <c r="F971" s="8"/>
      <c r="G971" s="8"/>
      <c r="H971" s="1"/>
      <c r="I971" s="1"/>
      <c r="J971" s="1"/>
    </row>
    <row r="972" spans="1:10" ht="14.25" customHeight="1" x14ac:dyDescent="0.3">
      <c r="A972" s="10"/>
      <c r="B972" s="10"/>
      <c r="C972" s="10"/>
      <c r="D972" s="10"/>
      <c r="E972" s="8"/>
      <c r="F972" s="8"/>
      <c r="G972" s="8"/>
      <c r="H972" s="1"/>
      <c r="I972" s="1"/>
      <c r="J972" s="1"/>
    </row>
    <row r="973" spans="1:10" ht="14.25" customHeight="1" x14ac:dyDescent="0.3">
      <c r="A973" s="10"/>
      <c r="B973" s="10"/>
      <c r="C973" s="10"/>
      <c r="D973" s="10"/>
      <c r="E973" s="8"/>
      <c r="F973" s="8"/>
      <c r="G973" s="8"/>
      <c r="H973" s="1"/>
      <c r="I973" s="1"/>
      <c r="J973" s="1"/>
    </row>
    <row r="974" spans="1:10" ht="14.25" customHeight="1" x14ac:dyDescent="0.3">
      <c r="A974" s="10"/>
      <c r="B974" s="10"/>
      <c r="C974" s="10"/>
      <c r="D974" s="10"/>
      <c r="E974" s="8"/>
      <c r="F974" s="8"/>
      <c r="G974" s="8"/>
      <c r="H974" s="1"/>
      <c r="I974" s="1"/>
      <c r="J974" s="1"/>
    </row>
    <row r="975" spans="1:10" ht="14.25" customHeight="1" x14ac:dyDescent="0.3">
      <c r="A975" s="10"/>
      <c r="B975" s="10"/>
      <c r="C975" s="10"/>
      <c r="D975" s="10"/>
      <c r="E975" s="8"/>
      <c r="F975" s="8"/>
      <c r="G975" s="8"/>
      <c r="H975" s="1"/>
      <c r="I975" s="1"/>
      <c r="J975" s="1"/>
    </row>
    <row r="976" spans="1:10" ht="14.25" customHeight="1" x14ac:dyDescent="0.3">
      <c r="A976" s="10"/>
      <c r="B976" s="10"/>
      <c r="C976" s="10"/>
      <c r="D976" s="10"/>
      <c r="E976" s="8"/>
      <c r="F976" s="8"/>
      <c r="G976" s="8"/>
      <c r="H976" s="1"/>
      <c r="I976" s="1"/>
      <c r="J976" s="1"/>
    </row>
    <row r="977" spans="1:10" ht="14.25" customHeight="1" x14ac:dyDescent="0.3">
      <c r="A977" s="10"/>
      <c r="B977" s="10"/>
      <c r="C977" s="10"/>
      <c r="D977" s="10"/>
      <c r="E977" s="8"/>
      <c r="F977" s="8"/>
      <c r="G977" s="8"/>
      <c r="H977" s="1"/>
      <c r="I977" s="1"/>
      <c r="J977" s="1"/>
    </row>
    <row r="978" spans="1:10" ht="14.25" customHeight="1" x14ac:dyDescent="0.3">
      <c r="A978" s="10"/>
      <c r="B978" s="10"/>
      <c r="C978" s="10"/>
      <c r="D978" s="10"/>
      <c r="E978" s="8"/>
      <c r="F978" s="8"/>
      <c r="G978" s="8"/>
      <c r="H978" s="1"/>
      <c r="I978" s="1"/>
      <c r="J978" s="1"/>
    </row>
    <row r="979" spans="1:10" ht="14.25" customHeight="1" x14ac:dyDescent="0.3">
      <c r="A979" s="10"/>
      <c r="B979" s="10"/>
      <c r="C979" s="10"/>
      <c r="D979" s="10"/>
      <c r="E979" s="8"/>
      <c r="F979" s="8"/>
      <c r="G979" s="8"/>
      <c r="H979" s="1"/>
      <c r="I979" s="1"/>
      <c r="J979" s="1"/>
    </row>
    <row r="980" spans="1:10" ht="14.25" customHeight="1" x14ac:dyDescent="0.3">
      <c r="A980" s="10"/>
      <c r="B980" s="10"/>
      <c r="C980" s="10"/>
      <c r="D980" s="10"/>
      <c r="E980" s="8"/>
      <c r="F980" s="8"/>
      <c r="G980" s="8"/>
      <c r="H980" s="1"/>
      <c r="I980" s="1"/>
      <c r="J980" s="1"/>
    </row>
    <row r="981" spans="1:10" ht="14.25" customHeight="1" x14ac:dyDescent="0.3">
      <c r="A981" s="10"/>
      <c r="B981" s="10"/>
      <c r="C981" s="10"/>
      <c r="D981" s="10"/>
      <c r="E981" s="8"/>
      <c r="F981" s="8"/>
      <c r="G981" s="8"/>
      <c r="H981" s="1"/>
      <c r="I981" s="1"/>
      <c r="J981" s="1"/>
    </row>
    <row r="982" spans="1:10" ht="14.25" customHeight="1" x14ac:dyDescent="0.3">
      <c r="A982" s="10"/>
      <c r="B982" s="10"/>
      <c r="C982" s="10"/>
      <c r="D982" s="10"/>
      <c r="E982" s="8"/>
      <c r="F982" s="8"/>
      <c r="G982" s="8"/>
      <c r="H982" s="1"/>
      <c r="I982" s="1"/>
      <c r="J982" s="1"/>
    </row>
    <row r="983" spans="1:10" ht="14.25" customHeight="1" x14ac:dyDescent="0.3">
      <c r="A983" s="10"/>
      <c r="B983" s="10"/>
      <c r="C983" s="10"/>
      <c r="D983" s="10"/>
      <c r="E983" s="8"/>
      <c r="F983" s="8"/>
      <c r="G983" s="8"/>
      <c r="H983" s="1"/>
      <c r="I983" s="1"/>
      <c r="J983" s="1"/>
    </row>
    <row r="984" spans="1:10" ht="14.25" customHeight="1" x14ac:dyDescent="0.3">
      <c r="A984" s="10"/>
      <c r="B984" s="10"/>
      <c r="C984" s="10"/>
      <c r="D984" s="10"/>
      <c r="E984" s="8"/>
      <c r="F984" s="8"/>
      <c r="G984" s="8"/>
      <c r="H984" s="1"/>
      <c r="I984" s="1"/>
      <c r="J984" s="1"/>
    </row>
    <row r="985" spans="1:10" ht="14.25" customHeight="1" x14ac:dyDescent="0.3">
      <c r="A985" s="10"/>
      <c r="B985" s="10"/>
      <c r="C985" s="10"/>
      <c r="D985" s="10"/>
      <c r="E985" s="8"/>
      <c r="F985" s="8"/>
      <c r="G985" s="8"/>
      <c r="H985" s="1"/>
      <c r="I985" s="1"/>
      <c r="J985" s="1"/>
    </row>
    <row r="986" spans="1:10" ht="14.25" customHeight="1" x14ac:dyDescent="0.3">
      <c r="A986" s="10"/>
      <c r="B986" s="10"/>
      <c r="C986" s="10"/>
      <c r="D986" s="10"/>
      <c r="E986" s="8"/>
      <c r="F986" s="8"/>
      <c r="G986" s="8"/>
      <c r="H986" s="1"/>
      <c r="I986" s="1"/>
      <c r="J986" s="1"/>
    </row>
    <row r="987" spans="1:10" ht="14.25" customHeight="1" x14ac:dyDescent="0.3">
      <c r="A987" s="10"/>
      <c r="B987" s="10"/>
      <c r="C987" s="10"/>
      <c r="D987" s="10"/>
      <c r="E987" s="8"/>
      <c r="F987" s="8"/>
      <c r="G987" s="8"/>
      <c r="H987" s="1"/>
      <c r="I987" s="1"/>
      <c r="J987" s="1"/>
    </row>
    <row r="988" spans="1:10" ht="14.25" customHeight="1" x14ac:dyDescent="0.3">
      <c r="A988" s="10"/>
      <c r="B988" s="10"/>
      <c r="C988" s="10"/>
      <c r="D988" s="10"/>
      <c r="E988" s="8"/>
      <c r="F988" s="8"/>
      <c r="G988" s="8"/>
      <c r="H988" s="1"/>
      <c r="I988" s="1"/>
      <c r="J988" s="1"/>
    </row>
    <row r="989" spans="1:10" ht="14.25" customHeight="1" x14ac:dyDescent="0.3">
      <c r="A989" s="10"/>
      <c r="B989" s="10"/>
      <c r="C989" s="10"/>
      <c r="D989" s="10"/>
      <c r="E989" s="8"/>
      <c r="F989" s="8"/>
      <c r="G989" s="8"/>
      <c r="H989" s="1"/>
      <c r="I989" s="1"/>
      <c r="J989" s="1"/>
    </row>
    <row r="990" spans="1:10" ht="14.25" customHeight="1" x14ac:dyDescent="0.3">
      <c r="A990" s="10"/>
      <c r="B990" s="10"/>
      <c r="C990" s="10"/>
      <c r="D990" s="10"/>
      <c r="E990" s="8"/>
      <c r="F990" s="8"/>
      <c r="G990" s="8"/>
      <c r="H990" s="1"/>
      <c r="I990" s="1"/>
      <c r="J990" s="1"/>
    </row>
    <row r="991" spans="1:10" ht="14.25" customHeight="1" x14ac:dyDescent="0.3">
      <c r="A991" s="10"/>
      <c r="B991" s="10"/>
      <c r="C991" s="10"/>
      <c r="D991" s="10"/>
      <c r="E991" s="8"/>
      <c r="F991" s="8"/>
      <c r="G991" s="8"/>
      <c r="H991" s="1"/>
      <c r="I991" s="1"/>
      <c r="J991" s="1"/>
    </row>
    <row r="992" spans="1:10" ht="14.25" customHeight="1" x14ac:dyDescent="0.3">
      <c r="A992" s="10"/>
      <c r="B992" s="10"/>
      <c r="C992" s="10"/>
      <c r="D992" s="10"/>
      <c r="E992" s="8"/>
      <c r="F992" s="8"/>
      <c r="G992" s="8"/>
      <c r="H992" s="1"/>
      <c r="I992" s="1"/>
      <c r="J992" s="1"/>
    </row>
    <row r="993" spans="1:10" ht="14.25" customHeight="1" x14ac:dyDescent="0.3">
      <c r="A993" s="10"/>
      <c r="B993" s="10"/>
      <c r="C993" s="10"/>
      <c r="D993" s="10"/>
      <c r="E993" s="8"/>
      <c r="F993" s="8"/>
      <c r="G993" s="8"/>
      <c r="H993" s="1"/>
      <c r="I993" s="1"/>
      <c r="J993" s="1"/>
    </row>
    <row r="994" spans="1:10" ht="14.25" customHeight="1" x14ac:dyDescent="0.3">
      <c r="A994" s="10"/>
      <c r="B994" s="10"/>
      <c r="C994" s="10"/>
      <c r="D994" s="10"/>
      <c r="E994" s="8"/>
      <c r="F994" s="8"/>
      <c r="G994" s="8"/>
      <c r="H994" s="1"/>
      <c r="I994" s="1"/>
      <c r="J994" s="1"/>
    </row>
    <row r="995" spans="1:10" ht="14.25" customHeight="1" x14ac:dyDescent="0.3">
      <c r="A995" s="10"/>
      <c r="B995" s="10"/>
      <c r="C995" s="10"/>
      <c r="D995" s="10"/>
      <c r="E995" s="8"/>
      <c r="F995" s="8"/>
      <c r="G995" s="8"/>
      <c r="H995" s="1"/>
      <c r="I995" s="1"/>
      <c r="J995" s="1"/>
    </row>
    <row r="996" spans="1:10" ht="14.25" customHeight="1" x14ac:dyDescent="0.3">
      <c r="A996" s="10"/>
      <c r="B996" s="10"/>
      <c r="C996" s="10"/>
      <c r="D996" s="10"/>
      <c r="E996" s="8"/>
      <c r="F996" s="8"/>
      <c r="G996" s="8"/>
      <c r="H996" s="1"/>
      <c r="I996" s="1"/>
      <c r="J996" s="1"/>
    </row>
    <row r="997" spans="1:10" ht="14.25" customHeight="1" x14ac:dyDescent="0.3">
      <c r="A997" s="10"/>
      <c r="B997" s="10"/>
      <c r="C997" s="10"/>
      <c r="D997" s="10"/>
      <c r="E997" s="8"/>
      <c r="F997" s="8"/>
      <c r="G997" s="8"/>
      <c r="H997" s="1"/>
      <c r="I997" s="1"/>
      <c r="J997" s="1"/>
    </row>
    <row r="998" spans="1:10" ht="14.25" customHeight="1" x14ac:dyDescent="0.3">
      <c r="A998" s="10"/>
      <c r="B998" s="10"/>
      <c r="C998" s="10"/>
      <c r="D998" s="10"/>
      <c r="E998" s="8"/>
      <c r="F998" s="8"/>
      <c r="G998" s="8"/>
      <c r="H998" s="1"/>
      <c r="I998" s="1"/>
      <c r="J998" s="1"/>
    </row>
    <row r="999" spans="1:10" ht="14.25" customHeight="1" x14ac:dyDescent="0.3">
      <c r="A999" s="10"/>
      <c r="B999" s="10"/>
      <c r="C999" s="10"/>
      <c r="D999" s="10"/>
      <c r="E999" s="8"/>
      <c r="F999" s="8"/>
      <c r="G999" s="8"/>
      <c r="H999" s="1"/>
      <c r="I999" s="1"/>
      <c r="J999" s="1"/>
    </row>
    <row r="1000" spans="1:10" ht="14.25" customHeight="1" x14ac:dyDescent="0.3">
      <c r="A1000" s="10"/>
      <c r="B1000" s="10"/>
      <c r="C1000" s="10"/>
      <c r="D1000" s="10"/>
      <c r="E1000" s="8"/>
      <c r="F1000" s="8"/>
      <c r="G1000" s="8"/>
      <c r="H1000" s="1"/>
      <c r="I1000" s="1"/>
      <c r="J1000" s="1"/>
    </row>
  </sheetData>
  <conditionalFormatting sqref="D1:D1048576">
    <cfRule type="colorScale" priority="2">
      <colorScale>
        <cfvo type="min"/>
        <cfvo type="percentile" val="50"/>
        <cfvo type="max"/>
        <color rgb="FFF8696B"/>
        <color rgb="FFFFEB84"/>
        <color rgb="FF63BE7B"/>
      </colorScale>
    </cfRule>
  </conditionalFormatting>
  <conditionalFormatting sqref="G1:G1048576">
    <cfRule type="dataBar" priority="1">
      <dataBar>
        <cfvo type="min"/>
        <cfvo type="max"/>
        <color rgb="FFFF555A"/>
      </dataBar>
      <extLst>
        <ext xmlns:x14="http://schemas.microsoft.com/office/spreadsheetml/2009/9/main" uri="{B025F937-C7B1-47D3-B67F-A62EFF666E3E}">
          <x14:id>{00E6B948-31F2-4290-B701-0067E6B32EBA}</x14:id>
        </ext>
      </extLst>
    </cfRule>
  </conditionalFormatting>
  <pageMargins left="0.7" right="0.7" top="0.75" bottom="0.75" header="0" footer="0"/>
  <pageSetup orientation="landscape" r:id="rId1"/>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0E6B948-31F2-4290-B701-0067E6B32EBA}">
            <x14:dataBar minLength="0" maxLength="100" border="1" negativeBarBorderColorSameAsPositive="0">
              <x14:cfvo type="autoMin"/>
              <x14:cfvo type="autoMax"/>
              <x14:borderColor rgb="FFFF555A"/>
              <x14:negativeFillColor rgb="FFFF0000"/>
              <x14:negativeBorderColor rgb="FFFF0000"/>
              <x14:axisColor rgb="FF000000"/>
            </x14:dataBar>
          </x14:cfRule>
          <xm:sqref>G1:G1048576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election activeCell="F7" sqref="F7"/>
    </sheetView>
  </sheetViews>
  <sheetFormatPr defaultColWidth="14.44140625" defaultRowHeight="15" customHeight="1" x14ac:dyDescent="0.3"/>
  <cols>
    <col min="1" max="1" width="11.77734375" customWidth="1"/>
    <col min="2" max="2" width="17.5546875" customWidth="1"/>
    <col min="3" max="3" width="11.33203125" customWidth="1"/>
    <col min="4" max="4" width="21.6640625" customWidth="1"/>
    <col min="5" max="5" width="48" customWidth="1"/>
    <col min="6" max="26" width="8.6640625" customWidth="1"/>
  </cols>
  <sheetData>
    <row r="1" spans="1:5" ht="18" customHeight="1" x14ac:dyDescent="0.3">
      <c r="A1" s="16" t="s">
        <v>3</v>
      </c>
      <c r="B1" s="17" t="s">
        <v>193</v>
      </c>
      <c r="C1" s="17" t="s">
        <v>194</v>
      </c>
      <c r="D1" s="18" t="s">
        <v>195</v>
      </c>
      <c r="E1" s="19" t="s">
        <v>196</v>
      </c>
    </row>
    <row r="2" spans="1:5" ht="18" customHeight="1" x14ac:dyDescent="0.3">
      <c r="A2" s="14" t="s">
        <v>79</v>
      </c>
      <c r="B2" s="3" t="s">
        <v>197</v>
      </c>
      <c r="C2" s="3" t="s">
        <v>198</v>
      </c>
      <c r="D2" s="4">
        <v>749</v>
      </c>
      <c r="E2" s="15" t="s">
        <v>199</v>
      </c>
    </row>
    <row r="3" spans="1:5" ht="18" customHeight="1" x14ac:dyDescent="0.3">
      <c r="A3" s="14" t="s">
        <v>88</v>
      </c>
      <c r="B3" s="3" t="s">
        <v>200</v>
      </c>
      <c r="C3" s="3" t="s">
        <v>201</v>
      </c>
      <c r="D3" s="4">
        <v>39</v>
      </c>
      <c r="E3" s="15" t="s">
        <v>202</v>
      </c>
    </row>
    <row r="4" spans="1:5" ht="18" customHeight="1" x14ac:dyDescent="0.3">
      <c r="A4" s="14" t="s">
        <v>53</v>
      </c>
      <c r="B4" s="3" t="s">
        <v>203</v>
      </c>
      <c r="C4" s="3" t="s">
        <v>204</v>
      </c>
      <c r="D4" s="4">
        <v>129</v>
      </c>
      <c r="E4" s="15" t="s">
        <v>205</v>
      </c>
    </row>
    <row r="5" spans="1:5" ht="18" customHeight="1" x14ac:dyDescent="0.3">
      <c r="A5" s="14" t="s">
        <v>117</v>
      </c>
      <c r="B5" s="3" t="s">
        <v>206</v>
      </c>
      <c r="C5" s="3" t="s">
        <v>201</v>
      </c>
      <c r="D5" s="4">
        <v>59</v>
      </c>
      <c r="E5" s="15" t="s">
        <v>207</v>
      </c>
    </row>
    <row r="6" spans="1:5" ht="18" customHeight="1" x14ac:dyDescent="0.3">
      <c r="A6" s="14" t="s">
        <v>67</v>
      </c>
      <c r="B6" s="3" t="s">
        <v>208</v>
      </c>
      <c r="C6" s="3" t="s">
        <v>209</v>
      </c>
      <c r="D6" s="4">
        <v>25</v>
      </c>
      <c r="E6" s="15" t="s">
        <v>210</v>
      </c>
    </row>
    <row r="7" spans="1:5" ht="18" customHeight="1" x14ac:dyDescent="0.3">
      <c r="A7" s="14" t="s">
        <v>62</v>
      </c>
      <c r="B7" s="3" t="s">
        <v>211</v>
      </c>
      <c r="C7" s="3" t="s">
        <v>209</v>
      </c>
      <c r="D7" s="4">
        <v>89</v>
      </c>
      <c r="E7" s="15" t="s">
        <v>212</v>
      </c>
    </row>
    <row r="8" spans="1:5" ht="18" customHeight="1" x14ac:dyDescent="0.3">
      <c r="A8" s="14" t="s">
        <v>112</v>
      </c>
      <c r="B8" s="3" t="s">
        <v>213</v>
      </c>
      <c r="C8" s="3" t="s">
        <v>201</v>
      </c>
      <c r="D8" s="4">
        <v>29</v>
      </c>
      <c r="E8" s="15" t="s">
        <v>214</v>
      </c>
    </row>
    <row r="9" spans="1:5" ht="18" customHeight="1" x14ac:dyDescent="0.3">
      <c r="A9" s="14" t="s">
        <v>74</v>
      </c>
      <c r="B9" s="3" t="s">
        <v>215</v>
      </c>
      <c r="C9" s="3" t="s">
        <v>216</v>
      </c>
      <c r="D9" s="4">
        <v>65</v>
      </c>
      <c r="E9" s="15" t="s">
        <v>217</v>
      </c>
    </row>
    <row r="10" spans="1:5" ht="18" customHeight="1" x14ac:dyDescent="0.3">
      <c r="A10" s="14" t="s">
        <v>102</v>
      </c>
      <c r="B10" s="3" t="s">
        <v>218</v>
      </c>
      <c r="C10" s="3" t="s">
        <v>216</v>
      </c>
      <c r="D10" s="4">
        <v>10</v>
      </c>
      <c r="E10" s="15" t="s">
        <v>219</v>
      </c>
    </row>
    <row r="11" spans="1:5" ht="18" customHeight="1" x14ac:dyDescent="0.3">
      <c r="A11" s="14" t="s">
        <v>35</v>
      </c>
      <c r="B11" s="3" t="s">
        <v>220</v>
      </c>
      <c r="C11" s="3" t="s">
        <v>209</v>
      </c>
      <c r="D11" s="4">
        <v>55</v>
      </c>
      <c r="E11" s="15" t="s">
        <v>221</v>
      </c>
    </row>
    <row r="12" spans="1:5" ht="18" customHeight="1" x14ac:dyDescent="0.3">
      <c r="A12" s="14" t="s">
        <v>107</v>
      </c>
      <c r="B12" s="3" t="s">
        <v>222</v>
      </c>
      <c r="C12" s="3" t="s">
        <v>198</v>
      </c>
      <c r="D12" s="4">
        <v>159</v>
      </c>
      <c r="E12" s="15" t="s">
        <v>223</v>
      </c>
    </row>
    <row r="13" spans="1:5" ht="18" customHeight="1" x14ac:dyDescent="0.3">
      <c r="A13" s="14" t="s">
        <v>13</v>
      </c>
      <c r="B13" s="3" t="s">
        <v>224</v>
      </c>
      <c r="C13" s="3" t="s">
        <v>204</v>
      </c>
      <c r="D13" s="4">
        <v>42</v>
      </c>
      <c r="E13" s="15" t="s">
        <v>225</v>
      </c>
    </row>
    <row r="14" spans="1:5" ht="18" customHeight="1" x14ac:dyDescent="0.3">
      <c r="A14" s="14" t="s">
        <v>25</v>
      </c>
      <c r="B14" s="3" t="s">
        <v>226</v>
      </c>
      <c r="C14" s="3" t="s">
        <v>204</v>
      </c>
      <c r="D14" s="4">
        <v>185</v>
      </c>
      <c r="E14" s="15" t="s">
        <v>227</v>
      </c>
    </row>
    <row r="15" spans="1:5" ht="18" customHeight="1" x14ac:dyDescent="0.3">
      <c r="A15" s="14" t="s">
        <v>56</v>
      </c>
      <c r="B15" s="3" t="s">
        <v>228</v>
      </c>
      <c r="C15" s="3" t="s">
        <v>198</v>
      </c>
      <c r="D15" s="4">
        <v>229</v>
      </c>
      <c r="E15" s="15" t="s">
        <v>229</v>
      </c>
    </row>
    <row r="16" spans="1:5" ht="18" customHeight="1" x14ac:dyDescent="0.3">
      <c r="A16" s="14" t="s">
        <v>71</v>
      </c>
      <c r="B16" s="3" t="s">
        <v>230</v>
      </c>
      <c r="C16" s="3" t="s">
        <v>216</v>
      </c>
      <c r="D16" s="4">
        <v>20</v>
      </c>
      <c r="E16" s="15" t="s">
        <v>231</v>
      </c>
    </row>
    <row r="17" spans="1:5" ht="18" customHeight="1" x14ac:dyDescent="0.3">
      <c r="A17" s="14" t="s">
        <v>109</v>
      </c>
      <c r="B17" s="3" t="s">
        <v>232</v>
      </c>
      <c r="C17" s="3" t="s">
        <v>204</v>
      </c>
      <c r="D17" s="4">
        <v>199</v>
      </c>
      <c r="E17" s="15" t="s">
        <v>233</v>
      </c>
    </row>
    <row r="18" spans="1:5" ht="18" customHeight="1" x14ac:dyDescent="0.3">
      <c r="A18" s="14" t="s">
        <v>65</v>
      </c>
      <c r="B18" s="3" t="s">
        <v>234</v>
      </c>
      <c r="C18" s="3" t="s">
        <v>198</v>
      </c>
      <c r="D18" s="4">
        <v>69</v>
      </c>
      <c r="E18" s="15" t="s">
        <v>235</v>
      </c>
    </row>
    <row r="19" spans="1:5" ht="18" customHeight="1" x14ac:dyDescent="0.3">
      <c r="A19" s="14" t="s">
        <v>20</v>
      </c>
      <c r="B19" s="3" t="s">
        <v>236</v>
      </c>
      <c r="C19" s="3" t="s">
        <v>201</v>
      </c>
      <c r="D19" s="4">
        <v>89</v>
      </c>
      <c r="E19" s="15" t="s">
        <v>237</v>
      </c>
    </row>
    <row r="20" spans="1:5" ht="18" customHeight="1" x14ac:dyDescent="0.3">
      <c r="A20" s="14" t="s">
        <v>51</v>
      </c>
      <c r="B20" s="3" t="s">
        <v>238</v>
      </c>
      <c r="C20" s="3" t="s">
        <v>209</v>
      </c>
      <c r="D20" s="4">
        <v>40</v>
      </c>
      <c r="E20" s="15" t="s">
        <v>239</v>
      </c>
    </row>
    <row r="21" spans="1:5" ht="18" customHeight="1" x14ac:dyDescent="0.3">
      <c r="A21" s="14" t="s">
        <v>42</v>
      </c>
      <c r="B21" s="3" t="s">
        <v>240</v>
      </c>
      <c r="C21" s="3" t="s">
        <v>198</v>
      </c>
      <c r="D21" s="4">
        <v>99</v>
      </c>
      <c r="E21" s="15" t="s">
        <v>241</v>
      </c>
    </row>
    <row r="22" spans="1:5" ht="18" customHeight="1" x14ac:dyDescent="0.3">
      <c r="A22" s="14" t="s">
        <v>47</v>
      </c>
      <c r="B22" s="3" t="s">
        <v>242</v>
      </c>
      <c r="C22" s="3" t="s">
        <v>204</v>
      </c>
      <c r="D22" s="4">
        <v>34</v>
      </c>
      <c r="E22" s="15" t="s">
        <v>243</v>
      </c>
    </row>
    <row r="23" spans="1:5" ht="18" customHeight="1" x14ac:dyDescent="0.3">
      <c r="A23" s="20" t="s">
        <v>90</v>
      </c>
      <c r="B23" s="21" t="s">
        <v>244</v>
      </c>
      <c r="C23" s="21" t="s">
        <v>209</v>
      </c>
      <c r="D23" s="22">
        <v>60</v>
      </c>
      <c r="E23" s="23" t="s">
        <v>245</v>
      </c>
    </row>
    <row r="24" spans="1:5" ht="14.25" customHeight="1" x14ac:dyDescent="0.3">
      <c r="A24" s="1"/>
      <c r="B24" s="1"/>
      <c r="C24" s="1"/>
      <c r="D24" s="2"/>
      <c r="E24" s="1"/>
    </row>
    <row r="25" spans="1:5" ht="14.25" customHeight="1" x14ac:dyDescent="0.3">
      <c r="A25" s="1"/>
      <c r="B25" s="1"/>
      <c r="C25" s="1"/>
      <c r="D25" s="2"/>
      <c r="E25" s="1"/>
    </row>
    <row r="26" spans="1:5" ht="14.25" customHeight="1" x14ac:dyDescent="0.3">
      <c r="A26" s="1"/>
      <c r="B26" s="1"/>
      <c r="C26" s="1"/>
      <c r="D26" s="2"/>
      <c r="E26" s="1"/>
    </row>
    <row r="27" spans="1:5" ht="14.25" customHeight="1" x14ac:dyDescent="0.3">
      <c r="A27" s="1"/>
      <c r="B27" s="1"/>
      <c r="C27" s="1"/>
      <c r="D27" s="2"/>
      <c r="E27" s="1"/>
    </row>
    <row r="28" spans="1:5" ht="14.25" customHeight="1" x14ac:dyDescent="0.3">
      <c r="A28" s="1"/>
      <c r="B28" s="1"/>
      <c r="C28" s="1"/>
      <c r="D28" s="2"/>
      <c r="E28" s="1"/>
    </row>
    <row r="29" spans="1:5" ht="14.25" customHeight="1" x14ac:dyDescent="0.3">
      <c r="A29" s="1"/>
      <c r="B29" s="1"/>
      <c r="C29" s="1"/>
      <c r="D29" s="2"/>
      <c r="E29" s="1"/>
    </row>
    <row r="30" spans="1:5" ht="14.25" customHeight="1" x14ac:dyDescent="0.3">
      <c r="A30" s="1"/>
      <c r="B30" s="1"/>
      <c r="C30" s="1"/>
      <c r="D30" s="2"/>
      <c r="E30" s="1"/>
    </row>
    <row r="31" spans="1:5" ht="14.25" customHeight="1" x14ac:dyDescent="0.3">
      <c r="A31" s="1"/>
      <c r="B31" s="1"/>
      <c r="C31" s="1"/>
      <c r="D31" s="2"/>
      <c r="E31" s="1"/>
    </row>
    <row r="32" spans="1:5" ht="14.25" customHeight="1" x14ac:dyDescent="0.3">
      <c r="A32" s="1"/>
      <c r="B32" s="1"/>
      <c r="C32" s="1"/>
      <c r="D32" s="2"/>
      <c r="E32" s="1"/>
    </row>
    <row r="33" spans="1:5" ht="14.25" customHeight="1" x14ac:dyDescent="0.3">
      <c r="A33" s="1"/>
      <c r="B33" s="1"/>
      <c r="C33" s="1"/>
      <c r="D33" s="2"/>
      <c r="E33" s="1"/>
    </row>
    <row r="34" spans="1:5" ht="14.25" customHeight="1" x14ac:dyDescent="0.3">
      <c r="A34" s="1"/>
      <c r="B34" s="1"/>
      <c r="C34" s="1"/>
      <c r="D34" s="2"/>
      <c r="E34" s="1"/>
    </row>
    <row r="35" spans="1:5" ht="14.25" customHeight="1" x14ac:dyDescent="0.3">
      <c r="A35" s="1"/>
      <c r="B35" s="1"/>
      <c r="C35" s="1"/>
      <c r="D35" s="2"/>
      <c r="E35" s="1"/>
    </row>
    <row r="36" spans="1:5" ht="14.25" customHeight="1" x14ac:dyDescent="0.3">
      <c r="A36" s="1"/>
      <c r="B36" s="1"/>
      <c r="C36" s="1"/>
      <c r="D36" s="2"/>
      <c r="E36" s="1"/>
    </row>
    <row r="37" spans="1:5" ht="14.25" customHeight="1" x14ac:dyDescent="0.3">
      <c r="A37" s="1"/>
      <c r="B37" s="1"/>
      <c r="C37" s="1"/>
      <c r="D37" s="2"/>
      <c r="E37" s="1"/>
    </row>
    <row r="38" spans="1:5" ht="14.25" customHeight="1" x14ac:dyDescent="0.3">
      <c r="A38" s="1"/>
      <c r="B38" s="1"/>
      <c r="C38" s="1"/>
      <c r="D38" s="2"/>
      <c r="E38" s="1"/>
    </row>
    <row r="39" spans="1:5" ht="14.25" customHeight="1" x14ac:dyDescent="0.3">
      <c r="A39" s="1"/>
      <c r="B39" s="1"/>
      <c r="C39" s="1"/>
      <c r="D39" s="2"/>
      <c r="E39" s="1"/>
    </row>
    <row r="40" spans="1:5" ht="14.25" customHeight="1" x14ac:dyDescent="0.3">
      <c r="A40" s="1"/>
      <c r="B40" s="1"/>
      <c r="C40" s="1"/>
      <c r="D40" s="2"/>
      <c r="E40" s="1"/>
    </row>
    <row r="41" spans="1:5" ht="14.25" customHeight="1" x14ac:dyDescent="0.3">
      <c r="A41" s="1"/>
      <c r="B41" s="1"/>
      <c r="C41" s="1"/>
      <c r="D41" s="2"/>
      <c r="E41" s="1"/>
    </row>
    <row r="42" spans="1:5" ht="14.25" customHeight="1" x14ac:dyDescent="0.3">
      <c r="A42" s="1"/>
      <c r="B42" s="1"/>
      <c r="C42" s="1"/>
      <c r="D42" s="2"/>
      <c r="E42" s="1"/>
    </row>
    <row r="43" spans="1:5" ht="14.25" customHeight="1" x14ac:dyDescent="0.3">
      <c r="A43" s="1"/>
      <c r="B43" s="1"/>
      <c r="C43" s="1"/>
      <c r="D43" s="2"/>
      <c r="E43" s="1"/>
    </row>
    <row r="44" spans="1:5" ht="14.25" customHeight="1" x14ac:dyDescent="0.3">
      <c r="A44" s="1"/>
      <c r="B44" s="1"/>
      <c r="C44" s="1"/>
      <c r="D44" s="2"/>
      <c r="E44" s="1"/>
    </row>
    <row r="45" spans="1:5" ht="14.25" customHeight="1" x14ac:dyDescent="0.3">
      <c r="A45" s="1"/>
      <c r="B45" s="1"/>
      <c r="C45" s="1"/>
      <c r="D45" s="2"/>
      <c r="E45" s="1"/>
    </row>
    <row r="46" spans="1:5" ht="14.25" customHeight="1" x14ac:dyDescent="0.3">
      <c r="A46" s="1"/>
      <c r="B46" s="1"/>
      <c r="C46" s="1"/>
      <c r="D46" s="2"/>
      <c r="E46" s="1"/>
    </row>
    <row r="47" spans="1:5" ht="14.25" customHeight="1" x14ac:dyDescent="0.3">
      <c r="A47" s="1"/>
      <c r="B47" s="1"/>
      <c r="C47" s="1"/>
      <c r="D47" s="2"/>
      <c r="E47" s="1"/>
    </row>
    <row r="48" spans="1:5" ht="14.25" customHeight="1" x14ac:dyDescent="0.3">
      <c r="A48" s="1"/>
      <c r="B48" s="1"/>
      <c r="C48" s="1"/>
      <c r="D48" s="2"/>
      <c r="E48" s="1"/>
    </row>
    <row r="49" spans="1:5" ht="14.25" customHeight="1" x14ac:dyDescent="0.3">
      <c r="A49" s="1"/>
      <c r="B49" s="1"/>
      <c r="C49" s="1"/>
      <c r="D49" s="2"/>
      <c r="E49" s="1"/>
    </row>
    <row r="50" spans="1:5" ht="14.25" customHeight="1" x14ac:dyDescent="0.3">
      <c r="A50" s="1"/>
      <c r="B50" s="1"/>
      <c r="C50" s="1"/>
      <c r="D50" s="2"/>
      <c r="E50" s="1"/>
    </row>
    <row r="51" spans="1:5" ht="14.25" customHeight="1" x14ac:dyDescent="0.3">
      <c r="A51" s="1"/>
      <c r="B51" s="1"/>
      <c r="C51" s="1"/>
      <c r="D51" s="2"/>
      <c r="E51" s="1"/>
    </row>
    <row r="52" spans="1:5" ht="14.25" customHeight="1" x14ac:dyDescent="0.3">
      <c r="A52" s="1"/>
      <c r="B52" s="1"/>
      <c r="C52" s="1"/>
      <c r="D52" s="2"/>
      <c r="E52" s="1"/>
    </row>
    <row r="53" spans="1:5" ht="14.25" customHeight="1" x14ac:dyDescent="0.3">
      <c r="A53" s="1"/>
      <c r="B53" s="1"/>
      <c r="C53" s="1"/>
      <c r="D53" s="2"/>
      <c r="E53" s="1"/>
    </row>
    <row r="54" spans="1:5" ht="14.25" customHeight="1" x14ac:dyDescent="0.3">
      <c r="A54" s="1"/>
      <c r="B54" s="1"/>
      <c r="C54" s="1"/>
      <c r="D54" s="2"/>
      <c r="E54" s="1"/>
    </row>
    <row r="55" spans="1:5" ht="14.25" customHeight="1" x14ac:dyDescent="0.3">
      <c r="A55" s="1"/>
      <c r="B55" s="1"/>
      <c r="C55" s="1"/>
      <c r="D55" s="2"/>
      <c r="E55" s="1"/>
    </row>
    <row r="56" spans="1:5" ht="14.25" customHeight="1" x14ac:dyDescent="0.3">
      <c r="A56" s="1"/>
      <c r="B56" s="1"/>
      <c r="C56" s="1"/>
      <c r="D56" s="2"/>
      <c r="E56" s="1"/>
    </row>
    <row r="57" spans="1:5" ht="14.25" customHeight="1" x14ac:dyDescent="0.3">
      <c r="A57" s="1"/>
      <c r="B57" s="1"/>
      <c r="C57" s="1"/>
      <c r="D57" s="2"/>
      <c r="E57" s="1"/>
    </row>
    <row r="58" spans="1:5" ht="14.25" customHeight="1" x14ac:dyDescent="0.3">
      <c r="A58" s="1"/>
      <c r="B58" s="1"/>
      <c r="C58" s="1"/>
      <c r="D58" s="2"/>
      <c r="E58" s="1"/>
    </row>
    <row r="59" spans="1:5" ht="14.25" customHeight="1" x14ac:dyDescent="0.3">
      <c r="A59" s="1"/>
      <c r="B59" s="1"/>
      <c r="C59" s="1"/>
      <c r="D59" s="2"/>
      <c r="E59" s="1"/>
    </row>
    <row r="60" spans="1:5" ht="14.25" customHeight="1" x14ac:dyDescent="0.3">
      <c r="A60" s="1"/>
      <c r="B60" s="1"/>
      <c r="C60" s="1"/>
      <c r="D60" s="2"/>
      <c r="E60" s="1"/>
    </row>
    <row r="61" spans="1:5" ht="14.25" customHeight="1" x14ac:dyDescent="0.3">
      <c r="A61" s="1"/>
      <c r="B61" s="1"/>
      <c r="C61" s="1"/>
      <c r="D61" s="2"/>
      <c r="E61" s="1"/>
    </row>
    <row r="62" spans="1:5" ht="14.25" customHeight="1" x14ac:dyDescent="0.3">
      <c r="A62" s="1"/>
      <c r="B62" s="1"/>
      <c r="C62" s="1"/>
      <c r="D62" s="2"/>
      <c r="E62" s="1"/>
    </row>
    <row r="63" spans="1:5" ht="14.25" customHeight="1" x14ac:dyDescent="0.3">
      <c r="A63" s="1"/>
      <c r="B63" s="1"/>
      <c r="C63" s="1"/>
      <c r="D63" s="2"/>
      <c r="E63" s="1"/>
    </row>
    <row r="64" spans="1:5" ht="14.25" customHeight="1" x14ac:dyDescent="0.3">
      <c r="A64" s="1"/>
      <c r="B64" s="1"/>
      <c r="C64" s="1"/>
      <c r="D64" s="2"/>
      <c r="E64" s="1"/>
    </row>
    <row r="65" spans="1:5" ht="14.25" customHeight="1" x14ac:dyDescent="0.3">
      <c r="A65" s="1"/>
      <c r="B65" s="1"/>
      <c r="C65" s="1"/>
      <c r="D65" s="2"/>
      <c r="E65" s="1"/>
    </row>
    <row r="66" spans="1:5" ht="14.25" customHeight="1" x14ac:dyDescent="0.3">
      <c r="A66" s="1"/>
      <c r="B66" s="1"/>
      <c r="C66" s="1"/>
      <c r="D66" s="2"/>
      <c r="E66" s="1"/>
    </row>
    <row r="67" spans="1:5" ht="14.25" customHeight="1" x14ac:dyDescent="0.3">
      <c r="A67" s="1"/>
      <c r="B67" s="1"/>
      <c r="C67" s="1"/>
      <c r="D67" s="2"/>
      <c r="E67" s="1"/>
    </row>
    <row r="68" spans="1:5" ht="14.25" customHeight="1" x14ac:dyDescent="0.3">
      <c r="A68" s="1"/>
      <c r="B68" s="1"/>
      <c r="C68" s="1"/>
      <c r="D68" s="2"/>
      <c r="E68" s="1"/>
    </row>
    <row r="69" spans="1:5" ht="14.25" customHeight="1" x14ac:dyDescent="0.3">
      <c r="A69" s="1"/>
      <c r="B69" s="1"/>
      <c r="C69" s="1"/>
      <c r="D69" s="2"/>
      <c r="E69" s="1"/>
    </row>
    <row r="70" spans="1:5" ht="14.25" customHeight="1" x14ac:dyDescent="0.3">
      <c r="A70" s="1"/>
      <c r="B70" s="1"/>
      <c r="C70" s="1"/>
      <c r="D70" s="2"/>
      <c r="E70" s="1"/>
    </row>
    <row r="71" spans="1:5" ht="14.25" customHeight="1" x14ac:dyDescent="0.3">
      <c r="A71" s="1"/>
      <c r="B71" s="1"/>
      <c r="C71" s="1"/>
      <c r="D71" s="2"/>
      <c r="E71" s="1"/>
    </row>
    <row r="72" spans="1:5" ht="14.25" customHeight="1" x14ac:dyDescent="0.3">
      <c r="A72" s="1"/>
      <c r="B72" s="1"/>
      <c r="C72" s="1"/>
      <c r="D72" s="2"/>
      <c r="E72" s="1"/>
    </row>
    <row r="73" spans="1:5" ht="14.25" customHeight="1" x14ac:dyDescent="0.3">
      <c r="A73" s="1"/>
      <c r="B73" s="1"/>
      <c r="C73" s="1"/>
      <c r="D73" s="2"/>
      <c r="E73" s="1"/>
    </row>
    <row r="74" spans="1:5" ht="14.25" customHeight="1" x14ac:dyDescent="0.3">
      <c r="A74" s="1"/>
      <c r="B74" s="1"/>
      <c r="C74" s="1"/>
      <c r="D74" s="2"/>
      <c r="E74" s="1"/>
    </row>
    <row r="75" spans="1:5" ht="14.25" customHeight="1" x14ac:dyDescent="0.3">
      <c r="A75" s="1"/>
      <c r="B75" s="1"/>
      <c r="C75" s="1"/>
      <c r="D75" s="2"/>
      <c r="E75" s="1"/>
    </row>
    <row r="76" spans="1:5" ht="14.25" customHeight="1" x14ac:dyDescent="0.3">
      <c r="A76" s="1"/>
      <c r="B76" s="1"/>
      <c r="C76" s="1"/>
      <c r="D76" s="2"/>
      <c r="E76" s="1"/>
    </row>
    <row r="77" spans="1:5" ht="14.25" customHeight="1" x14ac:dyDescent="0.3">
      <c r="A77" s="1"/>
      <c r="B77" s="1"/>
      <c r="C77" s="1"/>
      <c r="D77" s="2"/>
      <c r="E77" s="1"/>
    </row>
    <row r="78" spans="1:5" ht="14.25" customHeight="1" x14ac:dyDescent="0.3">
      <c r="A78" s="1"/>
      <c r="B78" s="1"/>
      <c r="C78" s="1"/>
      <c r="D78" s="2"/>
      <c r="E78" s="1"/>
    </row>
    <row r="79" spans="1:5" ht="14.25" customHeight="1" x14ac:dyDescent="0.3">
      <c r="A79" s="1"/>
      <c r="B79" s="1"/>
      <c r="C79" s="1"/>
      <c r="D79" s="2"/>
      <c r="E79" s="1"/>
    </row>
    <row r="80" spans="1:5" ht="14.25" customHeight="1" x14ac:dyDescent="0.3">
      <c r="A80" s="1"/>
      <c r="B80" s="1"/>
      <c r="C80" s="1"/>
      <c r="D80" s="2"/>
      <c r="E80" s="1"/>
    </row>
    <row r="81" spans="1:5" ht="14.25" customHeight="1" x14ac:dyDescent="0.3">
      <c r="A81" s="1"/>
      <c r="B81" s="1"/>
      <c r="C81" s="1"/>
      <c r="D81" s="2"/>
      <c r="E81" s="1"/>
    </row>
    <row r="82" spans="1:5" ht="14.25" customHeight="1" x14ac:dyDescent="0.3">
      <c r="A82" s="1"/>
      <c r="B82" s="1"/>
      <c r="C82" s="1"/>
      <c r="D82" s="2"/>
      <c r="E82" s="1"/>
    </row>
    <row r="83" spans="1:5" ht="14.25" customHeight="1" x14ac:dyDescent="0.3">
      <c r="A83" s="1"/>
      <c r="B83" s="1"/>
      <c r="C83" s="1"/>
      <c r="D83" s="2"/>
      <c r="E83" s="1"/>
    </row>
    <row r="84" spans="1:5" ht="14.25" customHeight="1" x14ac:dyDescent="0.3">
      <c r="A84" s="1"/>
      <c r="B84" s="1"/>
      <c r="C84" s="1"/>
      <c r="D84" s="2"/>
      <c r="E84" s="1"/>
    </row>
    <row r="85" spans="1:5" ht="14.25" customHeight="1" x14ac:dyDescent="0.3">
      <c r="A85" s="1"/>
      <c r="B85" s="1"/>
      <c r="C85" s="1"/>
      <c r="D85" s="2"/>
      <c r="E85" s="1"/>
    </row>
    <row r="86" spans="1:5" ht="14.25" customHeight="1" x14ac:dyDescent="0.3">
      <c r="A86" s="1"/>
      <c r="B86" s="1"/>
      <c r="C86" s="1"/>
      <c r="D86" s="2"/>
      <c r="E86" s="1"/>
    </row>
    <row r="87" spans="1:5" ht="14.25" customHeight="1" x14ac:dyDescent="0.3">
      <c r="A87" s="1"/>
      <c r="B87" s="1"/>
      <c r="C87" s="1"/>
      <c r="D87" s="2"/>
      <c r="E87" s="1"/>
    </row>
    <row r="88" spans="1:5" ht="14.25" customHeight="1" x14ac:dyDescent="0.3">
      <c r="A88" s="1"/>
      <c r="B88" s="1"/>
      <c r="C88" s="1"/>
      <c r="D88" s="2"/>
      <c r="E88" s="1"/>
    </row>
    <row r="89" spans="1:5" ht="14.25" customHeight="1" x14ac:dyDescent="0.3">
      <c r="A89" s="1"/>
      <c r="B89" s="1"/>
      <c r="C89" s="1"/>
      <c r="D89" s="2"/>
      <c r="E89" s="1"/>
    </row>
    <row r="90" spans="1:5" ht="14.25" customHeight="1" x14ac:dyDescent="0.3">
      <c r="A90" s="1"/>
      <c r="B90" s="1"/>
      <c r="C90" s="1"/>
      <c r="D90" s="2"/>
      <c r="E90" s="1"/>
    </row>
    <row r="91" spans="1:5" ht="14.25" customHeight="1" x14ac:dyDescent="0.3">
      <c r="A91" s="1"/>
      <c r="B91" s="1"/>
      <c r="C91" s="1"/>
      <c r="D91" s="2"/>
      <c r="E91" s="1"/>
    </row>
    <row r="92" spans="1:5" ht="14.25" customHeight="1" x14ac:dyDescent="0.3">
      <c r="A92" s="1"/>
      <c r="B92" s="1"/>
      <c r="C92" s="1"/>
      <c r="D92" s="2"/>
      <c r="E92" s="1"/>
    </row>
    <row r="93" spans="1:5" ht="14.25" customHeight="1" x14ac:dyDescent="0.3">
      <c r="A93" s="1"/>
      <c r="B93" s="1"/>
      <c r="C93" s="1"/>
      <c r="D93" s="2"/>
      <c r="E93" s="1"/>
    </row>
    <row r="94" spans="1:5" ht="14.25" customHeight="1" x14ac:dyDescent="0.3">
      <c r="A94" s="1"/>
      <c r="B94" s="1"/>
      <c r="C94" s="1"/>
      <c r="D94" s="2"/>
      <c r="E94" s="1"/>
    </row>
    <row r="95" spans="1:5" ht="14.25" customHeight="1" x14ac:dyDescent="0.3">
      <c r="A95" s="1"/>
      <c r="B95" s="1"/>
      <c r="C95" s="1"/>
      <c r="D95" s="2"/>
      <c r="E95" s="1"/>
    </row>
    <row r="96" spans="1:5" ht="14.25" customHeight="1" x14ac:dyDescent="0.3">
      <c r="A96" s="1"/>
      <c r="B96" s="1"/>
      <c r="C96" s="1"/>
      <c r="D96" s="2"/>
      <c r="E96" s="1"/>
    </row>
    <row r="97" spans="1:5" ht="14.25" customHeight="1" x14ac:dyDescent="0.3">
      <c r="A97" s="1"/>
      <c r="B97" s="1"/>
      <c r="C97" s="1"/>
      <c r="D97" s="2"/>
      <c r="E97" s="1"/>
    </row>
    <row r="98" spans="1:5" ht="14.25" customHeight="1" x14ac:dyDescent="0.3">
      <c r="A98" s="1"/>
      <c r="B98" s="1"/>
      <c r="C98" s="1"/>
      <c r="D98" s="2"/>
      <c r="E98" s="1"/>
    </row>
    <row r="99" spans="1:5" ht="14.25" customHeight="1" x14ac:dyDescent="0.3">
      <c r="A99" s="1"/>
      <c r="B99" s="1"/>
      <c r="C99" s="1"/>
      <c r="D99" s="2"/>
      <c r="E99" s="1"/>
    </row>
    <row r="100" spans="1:5" ht="14.25" customHeight="1" x14ac:dyDescent="0.3">
      <c r="A100" s="1"/>
      <c r="B100" s="1"/>
      <c r="C100" s="1"/>
      <c r="D100" s="2"/>
      <c r="E100" s="1"/>
    </row>
    <row r="101" spans="1:5" ht="14.25" customHeight="1" x14ac:dyDescent="0.3">
      <c r="A101" s="1"/>
      <c r="B101" s="1"/>
      <c r="C101" s="1"/>
      <c r="D101" s="2"/>
      <c r="E101" s="1"/>
    </row>
    <row r="102" spans="1:5" ht="14.25" customHeight="1" x14ac:dyDescent="0.3">
      <c r="A102" s="1"/>
      <c r="B102" s="1"/>
      <c r="C102" s="1"/>
      <c r="D102" s="2"/>
      <c r="E102" s="1"/>
    </row>
    <row r="103" spans="1:5" ht="14.25" customHeight="1" x14ac:dyDescent="0.3">
      <c r="A103" s="1"/>
      <c r="B103" s="1"/>
      <c r="C103" s="1"/>
      <c r="D103" s="2"/>
      <c r="E103" s="1"/>
    </row>
    <row r="104" spans="1:5" ht="14.25" customHeight="1" x14ac:dyDescent="0.3">
      <c r="A104" s="1"/>
      <c r="B104" s="1"/>
      <c r="C104" s="1"/>
      <c r="D104" s="2"/>
      <c r="E104" s="1"/>
    </row>
    <row r="105" spans="1:5" ht="14.25" customHeight="1" x14ac:dyDescent="0.3">
      <c r="A105" s="1"/>
      <c r="B105" s="1"/>
      <c r="C105" s="1"/>
      <c r="D105" s="2"/>
      <c r="E105" s="1"/>
    </row>
    <row r="106" spans="1:5" ht="14.25" customHeight="1" x14ac:dyDescent="0.3">
      <c r="A106" s="1"/>
      <c r="B106" s="1"/>
      <c r="C106" s="1"/>
      <c r="D106" s="2"/>
      <c r="E106" s="1"/>
    </row>
    <row r="107" spans="1:5" ht="14.25" customHeight="1" x14ac:dyDescent="0.3">
      <c r="A107" s="1"/>
      <c r="B107" s="1"/>
      <c r="C107" s="1"/>
      <c r="D107" s="2"/>
      <c r="E107" s="1"/>
    </row>
    <row r="108" spans="1:5" ht="14.25" customHeight="1" x14ac:dyDescent="0.3">
      <c r="A108" s="1"/>
      <c r="B108" s="1"/>
      <c r="C108" s="1"/>
      <c r="D108" s="2"/>
      <c r="E108" s="1"/>
    </row>
    <row r="109" spans="1:5" ht="14.25" customHeight="1" x14ac:dyDescent="0.3">
      <c r="A109" s="1"/>
      <c r="B109" s="1"/>
      <c r="C109" s="1"/>
      <c r="D109" s="2"/>
      <c r="E109" s="1"/>
    </row>
    <row r="110" spans="1:5" ht="14.25" customHeight="1" x14ac:dyDescent="0.3">
      <c r="A110" s="1"/>
      <c r="B110" s="1"/>
      <c r="C110" s="1"/>
      <c r="D110" s="2"/>
      <c r="E110" s="1"/>
    </row>
    <row r="111" spans="1:5" ht="14.25" customHeight="1" x14ac:dyDescent="0.3">
      <c r="A111" s="1"/>
      <c r="B111" s="1"/>
      <c r="C111" s="1"/>
      <c r="D111" s="2"/>
      <c r="E111" s="1"/>
    </row>
    <row r="112" spans="1:5" ht="14.25" customHeight="1" x14ac:dyDescent="0.3">
      <c r="A112" s="1"/>
      <c r="B112" s="1"/>
      <c r="C112" s="1"/>
      <c r="D112" s="2"/>
      <c r="E112" s="1"/>
    </row>
    <row r="113" spans="1:5" ht="14.25" customHeight="1" x14ac:dyDescent="0.3">
      <c r="A113" s="1"/>
      <c r="B113" s="1"/>
      <c r="C113" s="1"/>
      <c r="D113" s="2"/>
      <c r="E113" s="1"/>
    </row>
    <row r="114" spans="1:5" ht="14.25" customHeight="1" x14ac:dyDescent="0.3">
      <c r="A114" s="1"/>
      <c r="B114" s="1"/>
      <c r="C114" s="1"/>
      <c r="D114" s="2"/>
      <c r="E114" s="1"/>
    </row>
    <row r="115" spans="1:5" ht="14.25" customHeight="1" x14ac:dyDescent="0.3">
      <c r="A115" s="1"/>
      <c r="B115" s="1"/>
      <c r="C115" s="1"/>
      <c r="D115" s="2"/>
      <c r="E115" s="1"/>
    </row>
    <row r="116" spans="1:5" ht="14.25" customHeight="1" x14ac:dyDescent="0.3">
      <c r="A116" s="1"/>
      <c r="B116" s="1"/>
      <c r="C116" s="1"/>
      <c r="D116" s="2"/>
      <c r="E116" s="1"/>
    </row>
    <row r="117" spans="1:5" ht="14.25" customHeight="1" x14ac:dyDescent="0.3">
      <c r="A117" s="1"/>
      <c r="B117" s="1"/>
      <c r="C117" s="1"/>
      <c r="D117" s="2"/>
      <c r="E117" s="1"/>
    </row>
    <row r="118" spans="1:5" ht="14.25" customHeight="1" x14ac:dyDescent="0.3">
      <c r="A118" s="1"/>
      <c r="B118" s="1"/>
      <c r="C118" s="1"/>
      <c r="D118" s="2"/>
      <c r="E118" s="1"/>
    </row>
    <row r="119" spans="1:5" ht="14.25" customHeight="1" x14ac:dyDescent="0.3">
      <c r="A119" s="1"/>
      <c r="B119" s="1"/>
      <c r="C119" s="1"/>
      <c r="D119" s="2"/>
      <c r="E119" s="1"/>
    </row>
    <row r="120" spans="1:5" ht="14.25" customHeight="1" x14ac:dyDescent="0.3">
      <c r="A120" s="1"/>
      <c r="B120" s="1"/>
      <c r="C120" s="1"/>
      <c r="D120" s="2"/>
      <c r="E120" s="1"/>
    </row>
    <row r="121" spans="1:5" ht="14.25" customHeight="1" x14ac:dyDescent="0.3">
      <c r="A121" s="1"/>
      <c r="B121" s="1"/>
      <c r="C121" s="1"/>
      <c r="D121" s="2"/>
      <c r="E121" s="1"/>
    </row>
    <row r="122" spans="1:5" ht="14.25" customHeight="1" x14ac:dyDescent="0.3">
      <c r="A122" s="1"/>
      <c r="B122" s="1"/>
      <c r="C122" s="1"/>
      <c r="D122" s="2"/>
      <c r="E122" s="1"/>
    </row>
    <row r="123" spans="1:5" ht="14.25" customHeight="1" x14ac:dyDescent="0.3">
      <c r="A123" s="1"/>
      <c r="B123" s="1"/>
      <c r="C123" s="1"/>
      <c r="D123" s="2"/>
      <c r="E123" s="1"/>
    </row>
    <row r="124" spans="1:5" ht="14.25" customHeight="1" x14ac:dyDescent="0.3">
      <c r="A124" s="1"/>
      <c r="B124" s="1"/>
      <c r="C124" s="1"/>
      <c r="D124" s="2"/>
      <c r="E124" s="1"/>
    </row>
    <row r="125" spans="1:5" ht="14.25" customHeight="1" x14ac:dyDescent="0.3">
      <c r="A125" s="1"/>
      <c r="B125" s="1"/>
      <c r="C125" s="1"/>
      <c r="D125" s="2"/>
      <c r="E125" s="1"/>
    </row>
    <row r="126" spans="1:5" ht="14.25" customHeight="1" x14ac:dyDescent="0.3">
      <c r="A126" s="1"/>
      <c r="B126" s="1"/>
      <c r="C126" s="1"/>
      <c r="D126" s="2"/>
      <c r="E126" s="1"/>
    </row>
    <row r="127" spans="1:5" ht="14.25" customHeight="1" x14ac:dyDescent="0.3">
      <c r="A127" s="1"/>
      <c r="B127" s="1"/>
      <c r="C127" s="1"/>
      <c r="D127" s="2"/>
      <c r="E127" s="1"/>
    </row>
    <row r="128" spans="1:5" ht="14.25" customHeight="1" x14ac:dyDescent="0.3">
      <c r="A128" s="1"/>
      <c r="B128" s="1"/>
      <c r="C128" s="1"/>
      <c r="D128" s="2"/>
      <c r="E128" s="1"/>
    </row>
    <row r="129" spans="1:5" ht="14.25" customHeight="1" x14ac:dyDescent="0.3">
      <c r="A129" s="1"/>
      <c r="B129" s="1"/>
      <c r="C129" s="1"/>
      <c r="D129" s="2"/>
      <c r="E129" s="1"/>
    </row>
    <row r="130" spans="1:5" ht="14.25" customHeight="1" x14ac:dyDescent="0.3">
      <c r="A130" s="1"/>
      <c r="B130" s="1"/>
      <c r="C130" s="1"/>
      <c r="D130" s="2"/>
      <c r="E130" s="1"/>
    </row>
    <row r="131" spans="1:5" ht="14.25" customHeight="1" x14ac:dyDescent="0.3">
      <c r="A131" s="1"/>
      <c r="B131" s="1"/>
      <c r="C131" s="1"/>
      <c r="D131" s="2"/>
      <c r="E131" s="1"/>
    </row>
    <row r="132" spans="1:5" ht="14.25" customHeight="1" x14ac:dyDescent="0.3">
      <c r="A132" s="1"/>
      <c r="B132" s="1"/>
      <c r="C132" s="1"/>
      <c r="D132" s="2"/>
      <c r="E132" s="1"/>
    </row>
    <row r="133" spans="1:5" ht="14.25" customHeight="1" x14ac:dyDescent="0.3">
      <c r="A133" s="1"/>
      <c r="B133" s="1"/>
      <c r="C133" s="1"/>
      <c r="D133" s="2"/>
      <c r="E133" s="1"/>
    </row>
    <row r="134" spans="1:5" ht="14.25" customHeight="1" x14ac:dyDescent="0.3">
      <c r="A134" s="1"/>
      <c r="B134" s="1"/>
      <c r="C134" s="1"/>
      <c r="D134" s="2"/>
      <c r="E134" s="1"/>
    </row>
    <row r="135" spans="1:5" ht="14.25" customHeight="1" x14ac:dyDescent="0.3">
      <c r="A135" s="1"/>
      <c r="B135" s="1"/>
      <c r="C135" s="1"/>
      <c r="D135" s="2"/>
      <c r="E135" s="1"/>
    </row>
    <row r="136" spans="1:5" ht="14.25" customHeight="1" x14ac:dyDescent="0.3">
      <c r="A136" s="1"/>
      <c r="B136" s="1"/>
      <c r="C136" s="1"/>
      <c r="D136" s="2"/>
      <c r="E136" s="1"/>
    </row>
    <row r="137" spans="1:5" ht="14.25" customHeight="1" x14ac:dyDescent="0.3">
      <c r="A137" s="1"/>
      <c r="B137" s="1"/>
      <c r="C137" s="1"/>
      <c r="D137" s="2"/>
      <c r="E137" s="1"/>
    </row>
    <row r="138" spans="1:5" ht="14.25" customHeight="1" x14ac:dyDescent="0.3">
      <c r="A138" s="1"/>
      <c r="B138" s="1"/>
      <c r="C138" s="1"/>
      <c r="D138" s="2"/>
      <c r="E138" s="1"/>
    </row>
    <row r="139" spans="1:5" ht="14.25" customHeight="1" x14ac:dyDescent="0.3">
      <c r="A139" s="1"/>
      <c r="B139" s="1"/>
      <c r="C139" s="1"/>
      <c r="D139" s="2"/>
      <c r="E139" s="1"/>
    </row>
    <row r="140" spans="1:5" ht="14.25" customHeight="1" x14ac:dyDescent="0.3">
      <c r="A140" s="1"/>
      <c r="B140" s="1"/>
      <c r="C140" s="1"/>
      <c r="D140" s="2"/>
      <c r="E140" s="1"/>
    </row>
    <row r="141" spans="1:5" ht="14.25" customHeight="1" x14ac:dyDescent="0.3">
      <c r="A141" s="1"/>
      <c r="B141" s="1"/>
      <c r="C141" s="1"/>
      <c r="D141" s="2"/>
      <c r="E141" s="1"/>
    </row>
    <row r="142" spans="1:5" ht="14.25" customHeight="1" x14ac:dyDescent="0.3">
      <c r="A142" s="1"/>
      <c r="B142" s="1"/>
      <c r="C142" s="1"/>
      <c r="D142" s="2"/>
      <c r="E142" s="1"/>
    </row>
    <row r="143" spans="1:5" ht="14.25" customHeight="1" x14ac:dyDescent="0.3">
      <c r="A143" s="1"/>
      <c r="B143" s="1"/>
      <c r="C143" s="1"/>
      <c r="D143" s="2"/>
      <c r="E143" s="1"/>
    </row>
    <row r="144" spans="1:5" ht="14.25" customHeight="1" x14ac:dyDescent="0.3">
      <c r="A144" s="1"/>
      <c r="B144" s="1"/>
      <c r="C144" s="1"/>
      <c r="D144" s="2"/>
      <c r="E144" s="1"/>
    </row>
    <row r="145" spans="1:5" ht="14.25" customHeight="1" x14ac:dyDescent="0.3">
      <c r="A145" s="1"/>
      <c r="B145" s="1"/>
      <c r="C145" s="1"/>
      <c r="D145" s="2"/>
      <c r="E145" s="1"/>
    </row>
    <row r="146" spans="1:5" ht="14.25" customHeight="1" x14ac:dyDescent="0.3">
      <c r="A146" s="1"/>
      <c r="B146" s="1"/>
      <c r="C146" s="1"/>
      <c r="D146" s="2"/>
      <c r="E146" s="1"/>
    </row>
    <row r="147" spans="1:5" ht="14.25" customHeight="1" x14ac:dyDescent="0.3">
      <c r="A147" s="1"/>
      <c r="B147" s="1"/>
      <c r="C147" s="1"/>
      <c r="D147" s="2"/>
      <c r="E147" s="1"/>
    </row>
    <row r="148" spans="1:5" ht="14.25" customHeight="1" x14ac:dyDescent="0.3">
      <c r="A148" s="1"/>
      <c r="B148" s="1"/>
      <c r="C148" s="1"/>
      <c r="D148" s="2"/>
      <c r="E148" s="1"/>
    </row>
    <row r="149" spans="1:5" ht="14.25" customHeight="1" x14ac:dyDescent="0.3">
      <c r="A149" s="1"/>
      <c r="B149" s="1"/>
      <c r="C149" s="1"/>
      <c r="D149" s="2"/>
      <c r="E149" s="1"/>
    </row>
    <row r="150" spans="1:5" ht="14.25" customHeight="1" x14ac:dyDescent="0.3">
      <c r="A150" s="1"/>
      <c r="B150" s="1"/>
      <c r="C150" s="1"/>
      <c r="D150" s="2"/>
      <c r="E150" s="1"/>
    </row>
    <row r="151" spans="1:5" ht="14.25" customHeight="1" x14ac:dyDescent="0.3">
      <c r="A151" s="1"/>
      <c r="B151" s="1"/>
      <c r="C151" s="1"/>
      <c r="D151" s="2"/>
      <c r="E151" s="1"/>
    </row>
    <row r="152" spans="1:5" ht="14.25" customHeight="1" x14ac:dyDescent="0.3">
      <c r="A152" s="1"/>
      <c r="B152" s="1"/>
      <c r="C152" s="1"/>
      <c r="D152" s="2"/>
      <c r="E152" s="1"/>
    </row>
    <row r="153" spans="1:5" ht="14.25" customHeight="1" x14ac:dyDescent="0.3">
      <c r="A153" s="1"/>
      <c r="B153" s="1"/>
      <c r="C153" s="1"/>
      <c r="D153" s="2"/>
      <c r="E153" s="1"/>
    </row>
    <row r="154" spans="1:5" ht="14.25" customHeight="1" x14ac:dyDescent="0.3">
      <c r="A154" s="1"/>
      <c r="B154" s="1"/>
      <c r="C154" s="1"/>
      <c r="D154" s="2"/>
      <c r="E154" s="1"/>
    </row>
    <row r="155" spans="1:5" ht="14.25" customHeight="1" x14ac:dyDescent="0.3">
      <c r="A155" s="1"/>
      <c r="B155" s="1"/>
      <c r="C155" s="1"/>
      <c r="D155" s="2"/>
      <c r="E155" s="1"/>
    </row>
    <row r="156" spans="1:5" ht="14.25" customHeight="1" x14ac:dyDescent="0.3">
      <c r="A156" s="1"/>
      <c r="B156" s="1"/>
      <c r="C156" s="1"/>
      <c r="D156" s="2"/>
      <c r="E156" s="1"/>
    </row>
    <row r="157" spans="1:5" ht="14.25" customHeight="1" x14ac:dyDescent="0.3">
      <c r="A157" s="1"/>
      <c r="B157" s="1"/>
      <c r="C157" s="1"/>
      <c r="D157" s="2"/>
      <c r="E157" s="1"/>
    </row>
    <row r="158" spans="1:5" ht="14.25" customHeight="1" x14ac:dyDescent="0.3">
      <c r="A158" s="1"/>
      <c r="B158" s="1"/>
      <c r="C158" s="1"/>
      <c r="D158" s="2"/>
      <c r="E158" s="1"/>
    </row>
    <row r="159" spans="1:5" ht="14.25" customHeight="1" x14ac:dyDescent="0.3">
      <c r="A159" s="1"/>
      <c r="B159" s="1"/>
      <c r="C159" s="1"/>
      <c r="D159" s="2"/>
      <c r="E159" s="1"/>
    </row>
    <row r="160" spans="1:5" ht="14.25" customHeight="1" x14ac:dyDescent="0.3">
      <c r="A160" s="1"/>
      <c r="B160" s="1"/>
      <c r="C160" s="1"/>
      <c r="D160" s="2"/>
      <c r="E160" s="1"/>
    </row>
    <row r="161" spans="1:5" ht="14.25" customHeight="1" x14ac:dyDescent="0.3">
      <c r="A161" s="1"/>
      <c r="B161" s="1"/>
      <c r="C161" s="1"/>
      <c r="D161" s="2"/>
      <c r="E161" s="1"/>
    </row>
    <row r="162" spans="1:5" ht="14.25" customHeight="1" x14ac:dyDescent="0.3">
      <c r="A162" s="1"/>
      <c r="B162" s="1"/>
      <c r="C162" s="1"/>
      <c r="D162" s="2"/>
      <c r="E162" s="1"/>
    </row>
    <row r="163" spans="1:5" ht="14.25" customHeight="1" x14ac:dyDescent="0.3">
      <c r="A163" s="1"/>
      <c r="B163" s="1"/>
      <c r="C163" s="1"/>
      <c r="D163" s="2"/>
      <c r="E163" s="1"/>
    </row>
    <row r="164" spans="1:5" ht="14.25" customHeight="1" x14ac:dyDescent="0.3">
      <c r="A164" s="1"/>
      <c r="B164" s="1"/>
      <c r="C164" s="1"/>
      <c r="D164" s="2"/>
      <c r="E164" s="1"/>
    </row>
    <row r="165" spans="1:5" ht="14.25" customHeight="1" x14ac:dyDescent="0.3">
      <c r="A165" s="1"/>
      <c r="B165" s="1"/>
      <c r="C165" s="1"/>
      <c r="D165" s="2"/>
      <c r="E165" s="1"/>
    </row>
    <row r="166" spans="1:5" ht="14.25" customHeight="1" x14ac:dyDescent="0.3">
      <c r="A166" s="1"/>
      <c r="B166" s="1"/>
      <c r="C166" s="1"/>
      <c r="D166" s="2"/>
      <c r="E166" s="1"/>
    </row>
    <row r="167" spans="1:5" ht="14.25" customHeight="1" x14ac:dyDescent="0.3">
      <c r="A167" s="1"/>
      <c r="B167" s="1"/>
      <c r="C167" s="1"/>
      <c r="D167" s="2"/>
      <c r="E167" s="1"/>
    </row>
    <row r="168" spans="1:5" ht="14.25" customHeight="1" x14ac:dyDescent="0.3">
      <c r="A168" s="1"/>
      <c r="B168" s="1"/>
      <c r="C168" s="1"/>
      <c r="D168" s="2"/>
      <c r="E168" s="1"/>
    </row>
    <row r="169" spans="1:5" ht="14.25" customHeight="1" x14ac:dyDescent="0.3">
      <c r="A169" s="1"/>
      <c r="B169" s="1"/>
      <c r="C169" s="1"/>
      <c r="D169" s="2"/>
      <c r="E169" s="1"/>
    </row>
    <row r="170" spans="1:5" ht="14.25" customHeight="1" x14ac:dyDescent="0.3">
      <c r="A170" s="1"/>
      <c r="B170" s="1"/>
      <c r="C170" s="1"/>
      <c r="D170" s="2"/>
      <c r="E170" s="1"/>
    </row>
    <row r="171" spans="1:5" ht="14.25" customHeight="1" x14ac:dyDescent="0.3">
      <c r="A171" s="1"/>
      <c r="B171" s="1"/>
      <c r="C171" s="1"/>
      <c r="D171" s="2"/>
      <c r="E171" s="1"/>
    </row>
    <row r="172" spans="1:5" ht="14.25" customHeight="1" x14ac:dyDescent="0.3">
      <c r="A172" s="1"/>
      <c r="B172" s="1"/>
      <c r="C172" s="1"/>
      <c r="D172" s="2"/>
      <c r="E172" s="1"/>
    </row>
    <row r="173" spans="1:5" ht="14.25" customHeight="1" x14ac:dyDescent="0.3">
      <c r="A173" s="1"/>
      <c r="B173" s="1"/>
      <c r="C173" s="1"/>
      <c r="D173" s="2"/>
      <c r="E173" s="1"/>
    </row>
    <row r="174" spans="1:5" ht="14.25" customHeight="1" x14ac:dyDescent="0.3">
      <c r="A174" s="1"/>
      <c r="B174" s="1"/>
      <c r="C174" s="1"/>
      <c r="D174" s="2"/>
      <c r="E174" s="1"/>
    </row>
    <row r="175" spans="1:5" ht="14.25" customHeight="1" x14ac:dyDescent="0.3">
      <c r="A175" s="1"/>
      <c r="B175" s="1"/>
      <c r="C175" s="1"/>
      <c r="D175" s="2"/>
      <c r="E175" s="1"/>
    </row>
    <row r="176" spans="1:5" ht="14.25" customHeight="1" x14ac:dyDescent="0.3">
      <c r="A176" s="1"/>
      <c r="B176" s="1"/>
      <c r="C176" s="1"/>
      <c r="D176" s="2"/>
      <c r="E176" s="1"/>
    </row>
    <row r="177" spans="1:5" ht="14.25" customHeight="1" x14ac:dyDescent="0.3">
      <c r="A177" s="1"/>
      <c r="B177" s="1"/>
      <c r="C177" s="1"/>
      <c r="D177" s="2"/>
      <c r="E177" s="1"/>
    </row>
    <row r="178" spans="1:5" ht="14.25" customHeight="1" x14ac:dyDescent="0.3">
      <c r="A178" s="1"/>
      <c r="B178" s="1"/>
      <c r="C178" s="1"/>
      <c r="D178" s="2"/>
      <c r="E178" s="1"/>
    </row>
    <row r="179" spans="1:5" ht="14.25" customHeight="1" x14ac:dyDescent="0.3">
      <c r="A179" s="1"/>
      <c r="B179" s="1"/>
      <c r="C179" s="1"/>
      <c r="D179" s="2"/>
      <c r="E179" s="1"/>
    </row>
    <row r="180" spans="1:5" ht="14.25" customHeight="1" x14ac:dyDescent="0.3">
      <c r="A180" s="1"/>
      <c r="B180" s="1"/>
      <c r="C180" s="1"/>
      <c r="D180" s="2"/>
      <c r="E180" s="1"/>
    </row>
    <row r="181" spans="1:5" ht="14.25" customHeight="1" x14ac:dyDescent="0.3">
      <c r="A181" s="1"/>
      <c r="B181" s="1"/>
      <c r="C181" s="1"/>
      <c r="D181" s="2"/>
      <c r="E181" s="1"/>
    </row>
    <row r="182" spans="1:5" ht="14.25" customHeight="1" x14ac:dyDescent="0.3">
      <c r="A182" s="1"/>
      <c r="B182" s="1"/>
      <c r="C182" s="1"/>
      <c r="D182" s="2"/>
      <c r="E182" s="1"/>
    </row>
    <row r="183" spans="1:5" ht="14.25" customHeight="1" x14ac:dyDescent="0.3">
      <c r="A183" s="1"/>
      <c r="B183" s="1"/>
      <c r="C183" s="1"/>
      <c r="D183" s="2"/>
      <c r="E183" s="1"/>
    </row>
    <row r="184" spans="1:5" ht="14.25" customHeight="1" x14ac:dyDescent="0.3">
      <c r="A184" s="1"/>
      <c r="B184" s="1"/>
      <c r="C184" s="1"/>
      <c r="D184" s="2"/>
      <c r="E184" s="1"/>
    </row>
    <row r="185" spans="1:5" ht="14.25" customHeight="1" x14ac:dyDescent="0.3">
      <c r="A185" s="1"/>
      <c r="B185" s="1"/>
      <c r="C185" s="1"/>
      <c r="D185" s="2"/>
      <c r="E185" s="1"/>
    </row>
    <row r="186" spans="1:5" ht="14.25" customHeight="1" x14ac:dyDescent="0.3">
      <c r="A186" s="1"/>
      <c r="B186" s="1"/>
      <c r="C186" s="1"/>
      <c r="D186" s="2"/>
      <c r="E186" s="1"/>
    </row>
    <row r="187" spans="1:5" ht="14.25" customHeight="1" x14ac:dyDescent="0.3">
      <c r="A187" s="1"/>
      <c r="B187" s="1"/>
      <c r="C187" s="1"/>
      <c r="D187" s="2"/>
      <c r="E187" s="1"/>
    </row>
    <row r="188" spans="1:5" ht="14.25" customHeight="1" x14ac:dyDescent="0.3">
      <c r="A188" s="1"/>
      <c r="B188" s="1"/>
      <c r="C188" s="1"/>
      <c r="D188" s="2"/>
      <c r="E188" s="1"/>
    </row>
    <row r="189" spans="1:5" ht="14.25" customHeight="1" x14ac:dyDescent="0.3">
      <c r="A189" s="1"/>
      <c r="B189" s="1"/>
      <c r="C189" s="1"/>
      <c r="D189" s="2"/>
      <c r="E189" s="1"/>
    </row>
    <row r="190" spans="1:5" ht="14.25" customHeight="1" x14ac:dyDescent="0.3">
      <c r="A190" s="1"/>
      <c r="B190" s="1"/>
      <c r="C190" s="1"/>
      <c r="D190" s="2"/>
      <c r="E190" s="1"/>
    </row>
    <row r="191" spans="1:5" ht="14.25" customHeight="1" x14ac:dyDescent="0.3">
      <c r="A191" s="1"/>
      <c r="B191" s="1"/>
      <c r="C191" s="1"/>
      <c r="D191" s="2"/>
      <c r="E191" s="1"/>
    </row>
    <row r="192" spans="1:5" ht="14.25" customHeight="1" x14ac:dyDescent="0.3">
      <c r="A192" s="1"/>
      <c r="B192" s="1"/>
      <c r="C192" s="1"/>
      <c r="D192" s="2"/>
      <c r="E192" s="1"/>
    </row>
    <row r="193" spans="1:5" ht="14.25" customHeight="1" x14ac:dyDescent="0.3">
      <c r="A193" s="1"/>
      <c r="B193" s="1"/>
      <c r="C193" s="1"/>
      <c r="D193" s="2"/>
      <c r="E193" s="1"/>
    </row>
    <row r="194" spans="1:5" ht="14.25" customHeight="1" x14ac:dyDescent="0.3">
      <c r="A194" s="1"/>
      <c r="B194" s="1"/>
      <c r="C194" s="1"/>
      <c r="D194" s="2"/>
      <c r="E194" s="1"/>
    </row>
    <row r="195" spans="1:5" ht="14.25" customHeight="1" x14ac:dyDescent="0.3">
      <c r="A195" s="1"/>
      <c r="B195" s="1"/>
      <c r="C195" s="1"/>
      <c r="D195" s="2"/>
      <c r="E195" s="1"/>
    </row>
    <row r="196" spans="1:5" ht="14.25" customHeight="1" x14ac:dyDescent="0.3">
      <c r="A196" s="1"/>
      <c r="B196" s="1"/>
      <c r="C196" s="1"/>
      <c r="D196" s="2"/>
      <c r="E196" s="1"/>
    </row>
    <row r="197" spans="1:5" ht="14.25" customHeight="1" x14ac:dyDescent="0.3">
      <c r="A197" s="1"/>
      <c r="B197" s="1"/>
      <c r="C197" s="1"/>
      <c r="D197" s="2"/>
      <c r="E197" s="1"/>
    </row>
    <row r="198" spans="1:5" ht="14.25" customHeight="1" x14ac:dyDescent="0.3">
      <c r="A198" s="1"/>
      <c r="B198" s="1"/>
      <c r="C198" s="1"/>
      <c r="D198" s="2"/>
      <c r="E198" s="1"/>
    </row>
    <row r="199" spans="1:5" ht="14.25" customHeight="1" x14ac:dyDescent="0.3">
      <c r="A199" s="1"/>
      <c r="B199" s="1"/>
      <c r="C199" s="1"/>
      <c r="D199" s="2"/>
      <c r="E199" s="1"/>
    </row>
    <row r="200" spans="1:5" ht="14.25" customHeight="1" x14ac:dyDescent="0.3">
      <c r="A200" s="1"/>
      <c r="B200" s="1"/>
      <c r="C200" s="1"/>
      <c r="D200" s="2"/>
      <c r="E200" s="1"/>
    </row>
    <row r="201" spans="1:5" ht="14.25" customHeight="1" x14ac:dyDescent="0.3">
      <c r="A201" s="1"/>
      <c r="B201" s="1"/>
      <c r="C201" s="1"/>
      <c r="D201" s="2"/>
      <c r="E201" s="1"/>
    </row>
    <row r="202" spans="1:5" ht="14.25" customHeight="1" x14ac:dyDescent="0.3">
      <c r="A202" s="1"/>
      <c r="B202" s="1"/>
      <c r="C202" s="1"/>
      <c r="D202" s="2"/>
      <c r="E202" s="1"/>
    </row>
    <row r="203" spans="1:5" ht="14.25" customHeight="1" x14ac:dyDescent="0.3">
      <c r="A203" s="1"/>
      <c r="B203" s="1"/>
      <c r="C203" s="1"/>
      <c r="D203" s="2"/>
      <c r="E203" s="1"/>
    </row>
    <row r="204" spans="1:5" ht="14.25" customHeight="1" x14ac:dyDescent="0.3">
      <c r="A204" s="1"/>
      <c r="B204" s="1"/>
      <c r="C204" s="1"/>
      <c r="D204" s="2"/>
      <c r="E204" s="1"/>
    </row>
    <row r="205" spans="1:5" ht="14.25" customHeight="1" x14ac:dyDescent="0.3">
      <c r="A205" s="1"/>
      <c r="B205" s="1"/>
      <c r="C205" s="1"/>
      <c r="D205" s="2"/>
      <c r="E205" s="1"/>
    </row>
    <row r="206" spans="1:5" ht="14.25" customHeight="1" x14ac:dyDescent="0.3">
      <c r="A206" s="1"/>
      <c r="B206" s="1"/>
      <c r="C206" s="1"/>
      <c r="D206" s="2"/>
      <c r="E206" s="1"/>
    </row>
    <row r="207" spans="1:5" ht="14.25" customHeight="1" x14ac:dyDescent="0.3">
      <c r="A207" s="1"/>
      <c r="B207" s="1"/>
      <c r="C207" s="1"/>
      <c r="D207" s="2"/>
      <c r="E207" s="1"/>
    </row>
    <row r="208" spans="1:5" ht="14.25" customHeight="1" x14ac:dyDescent="0.3">
      <c r="A208" s="1"/>
      <c r="B208" s="1"/>
      <c r="C208" s="1"/>
      <c r="D208" s="2"/>
      <c r="E208" s="1"/>
    </row>
    <row r="209" spans="1:5" ht="14.25" customHeight="1" x14ac:dyDescent="0.3">
      <c r="A209" s="1"/>
      <c r="B209" s="1"/>
      <c r="C209" s="1"/>
      <c r="D209" s="2"/>
      <c r="E209" s="1"/>
    </row>
    <row r="210" spans="1:5" ht="14.25" customHeight="1" x14ac:dyDescent="0.3">
      <c r="A210" s="1"/>
      <c r="B210" s="1"/>
      <c r="C210" s="1"/>
      <c r="D210" s="2"/>
      <c r="E210" s="1"/>
    </row>
    <row r="211" spans="1:5" ht="14.25" customHeight="1" x14ac:dyDescent="0.3">
      <c r="A211" s="1"/>
      <c r="B211" s="1"/>
      <c r="C211" s="1"/>
      <c r="D211" s="2"/>
      <c r="E211" s="1"/>
    </row>
    <row r="212" spans="1:5" ht="14.25" customHeight="1" x14ac:dyDescent="0.3">
      <c r="A212" s="1"/>
      <c r="B212" s="1"/>
      <c r="C212" s="1"/>
      <c r="D212" s="2"/>
      <c r="E212" s="1"/>
    </row>
    <row r="213" spans="1:5" ht="14.25" customHeight="1" x14ac:dyDescent="0.3">
      <c r="A213" s="1"/>
      <c r="B213" s="1"/>
      <c r="C213" s="1"/>
      <c r="D213" s="2"/>
      <c r="E213" s="1"/>
    </row>
    <row r="214" spans="1:5" ht="14.25" customHeight="1" x14ac:dyDescent="0.3">
      <c r="A214" s="1"/>
      <c r="B214" s="1"/>
      <c r="C214" s="1"/>
      <c r="D214" s="2"/>
      <c r="E214" s="1"/>
    </row>
    <row r="215" spans="1:5" ht="14.25" customHeight="1" x14ac:dyDescent="0.3">
      <c r="A215" s="1"/>
      <c r="B215" s="1"/>
      <c r="C215" s="1"/>
      <c r="D215" s="2"/>
      <c r="E215" s="1"/>
    </row>
    <row r="216" spans="1:5" ht="14.25" customHeight="1" x14ac:dyDescent="0.3">
      <c r="A216" s="1"/>
      <c r="B216" s="1"/>
      <c r="C216" s="1"/>
      <c r="D216" s="2"/>
      <c r="E216" s="1"/>
    </row>
    <row r="217" spans="1:5" ht="14.25" customHeight="1" x14ac:dyDescent="0.3">
      <c r="A217" s="1"/>
      <c r="B217" s="1"/>
      <c r="C217" s="1"/>
      <c r="D217" s="2"/>
      <c r="E217" s="1"/>
    </row>
    <row r="218" spans="1:5" ht="14.25" customHeight="1" x14ac:dyDescent="0.3">
      <c r="A218" s="1"/>
      <c r="B218" s="1"/>
      <c r="C218" s="1"/>
      <c r="D218" s="2"/>
      <c r="E218" s="1"/>
    </row>
    <row r="219" spans="1:5" ht="14.25" customHeight="1" x14ac:dyDescent="0.3">
      <c r="A219" s="1"/>
      <c r="B219" s="1"/>
      <c r="C219" s="1"/>
      <c r="D219" s="2"/>
      <c r="E219" s="1"/>
    </row>
    <row r="220" spans="1:5" ht="14.25" customHeight="1" x14ac:dyDescent="0.3">
      <c r="A220" s="1"/>
      <c r="B220" s="1"/>
      <c r="C220" s="1"/>
      <c r="D220" s="2"/>
      <c r="E220" s="1"/>
    </row>
    <row r="221" spans="1:5" ht="14.25" customHeight="1" x14ac:dyDescent="0.3">
      <c r="A221" s="1"/>
      <c r="B221" s="1"/>
      <c r="C221" s="1"/>
      <c r="D221" s="2"/>
      <c r="E221" s="1"/>
    </row>
    <row r="222" spans="1:5" ht="14.25" customHeight="1" x14ac:dyDescent="0.3">
      <c r="A222" s="1"/>
      <c r="B222" s="1"/>
      <c r="C222" s="1"/>
      <c r="D222" s="2"/>
      <c r="E222" s="1"/>
    </row>
    <row r="223" spans="1:5" ht="14.25" customHeight="1" x14ac:dyDescent="0.3">
      <c r="A223" s="1"/>
      <c r="B223" s="1"/>
      <c r="C223" s="1"/>
      <c r="D223" s="2"/>
      <c r="E223" s="1"/>
    </row>
    <row r="224" spans="1:5" ht="14.25" customHeight="1" x14ac:dyDescent="0.3">
      <c r="A224" s="1"/>
      <c r="B224" s="1"/>
      <c r="C224" s="1"/>
      <c r="D224" s="2"/>
      <c r="E224" s="1"/>
    </row>
    <row r="225" spans="1:5" ht="14.25" customHeight="1" x14ac:dyDescent="0.3">
      <c r="A225" s="1"/>
      <c r="B225" s="1"/>
      <c r="C225" s="1"/>
      <c r="D225" s="2"/>
      <c r="E225" s="1"/>
    </row>
    <row r="226" spans="1:5" ht="14.25" customHeight="1" x14ac:dyDescent="0.3">
      <c r="A226" s="1"/>
      <c r="B226" s="1"/>
      <c r="C226" s="1"/>
      <c r="D226" s="2"/>
      <c r="E226" s="1"/>
    </row>
    <row r="227" spans="1:5" ht="14.25" customHeight="1" x14ac:dyDescent="0.3">
      <c r="A227" s="1"/>
      <c r="B227" s="1"/>
      <c r="C227" s="1"/>
      <c r="D227" s="2"/>
      <c r="E227" s="1"/>
    </row>
    <row r="228" spans="1:5" ht="14.25" customHeight="1" x14ac:dyDescent="0.3">
      <c r="A228" s="1"/>
      <c r="B228" s="1"/>
      <c r="C228" s="1"/>
      <c r="D228" s="2"/>
      <c r="E228" s="1"/>
    </row>
    <row r="229" spans="1:5" ht="14.25" customHeight="1" x14ac:dyDescent="0.3">
      <c r="A229" s="1"/>
      <c r="B229" s="1"/>
      <c r="C229" s="1"/>
      <c r="D229" s="2"/>
      <c r="E229" s="1"/>
    </row>
    <row r="230" spans="1:5" ht="14.25" customHeight="1" x14ac:dyDescent="0.3">
      <c r="A230" s="1"/>
      <c r="B230" s="1"/>
      <c r="C230" s="1"/>
      <c r="D230" s="2"/>
      <c r="E230" s="1"/>
    </row>
    <row r="231" spans="1:5" ht="14.25" customHeight="1" x14ac:dyDescent="0.3">
      <c r="A231" s="1"/>
      <c r="B231" s="1"/>
      <c r="C231" s="1"/>
      <c r="D231" s="2"/>
      <c r="E231" s="1"/>
    </row>
    <row r="232" spans="1:5" ht="14.25" customHeight="1" x14ac:dyDescent="0.3">
      <c r="A232" s="1"/>
      <c r="B232" s="1"/>
      <c r="C232" s="1"/>
      <c r="D232" s="2"/>
      <c r="E232" s="1"/>
    </row>
    <row r="233" spans="1:5" ht="14.25" customHeight="1" x14ac:dyDescent="0.3">
      <c r="A233" s="1"/>
      <c r="B233" s="1"/>
      <c r="C233" s="1"/>
      <c r="D233" s="2"/>
      <c r="E233" s="1"/>
    </row>
    <row r="234" spans="1:5" ht="14.25" customHeight="1" x14ac:dyDescent="0.3">
      <c r="A234" s="1"/>
      <c r="B234" s="1"/>
      <c r="C234" s="1"/>
      <c r="D234" s="2"/>
      <c r="E234" s="1"/>
    </row>
    <row r="235" spans="1:5" ht="14.25" customHeight="1" x14ac:dyDescent="0.3">
      <c r="A235" s="1"/>
      <c r="B235" s="1"/>
      <c r="C235" s="1"/>
      <c r="D235" s="2"/>
      <c r="E235" s="1"/>
    </row>
    <row r="236" spans="1:5" ht="14.25" customHeight="1" x14ac:dyDescent="0.3">
      <c r="A236" s="1"/>
      <c r="B236" s="1"/>
      <c r="C236" s="1"/>
      <c r="D236" s="2"/>
      <c r="E236" s="1"/>
    </row>
    <row r="237" spans="1:5" ht="14.25" customHeight="1" x14ac:dyDescent="0.3">
      <c r="A237" s="1"/>
      <c r="B237" s="1"/>
      <c r="C237" s="1"/>
      <c r="D237" s="2"/>
      <c r="E237" s="1"/>
    </row>
    <row r="238" spans="1:5" ht="14.25" customHeight="1" x14ac:dyDescent="0.3">
      <c r="A238" s="1"/>
      <c r="B238" s="1"/>
      <c r="C238" s="1"/>
      <c r="D238" s="2"/>
      <c r="E238" s="1"/>
    </row>
    <row r="239" spans="1:5" ht="14.25" customHeight="1" x14ac:dyDescent="0.3">
      <c r="A239" s="1"/>
      <c r="B239" s="1"/>
      <c r="C239" s="1"/>
      <c r="D239" s="2"/>
      <c r="E239" s="1"/>
    </row>
    <row r="240" spans="1:5" ht="14.25" customHeight="1" x14ac:dyDescent="0.3">
      <c r="A240" s="1"/>
      <c r="B240" s="1"/>
      <c r="C240" s="1"/>
      <c r="D240" s="2"/>
      <c r="E240" s="1"/>
    </row>
    <row r="241" spans="1:5" ht="14.25" customHeight="1" x14ac:dyDescent="0.3">
      <c r="A241" s="1"/>
      <c r="B241" s="1"/>
      <c r="C241" s="1"/>
      <c r="D241" s="2"/>
      <c r="E241" s="1"/>
    </row>
    <row r="242" spans="1:5" ht="14.25" customHeight="1" x14ac:dyDescent="0.3">
      <c r="A242" s="1"/>
      <c r="B242" s="1"/>
      <c r="C242" s="1"/>
      <c r="D242" s="2"/>
      <c r="E242" s="1"/>
    </row>
    <row r="243" spans="1:5" ht="14.25" customHeight="1" x14ac:dyDescent="0.3">
      <c r="A243" s="1"/>
      <c r="B243" s="1"/>
      <c r="C243" s="1"/>
      <c r="D243" s="2"/>
      <c r="E243" s="1"/>
    </row>
    <row r="244" spans="1:5" ht="14.25" customHeight="1" x14ac:dyDescent="0.3">
      <c r="A244" s="1"/>
      <c r="B244" s="1"/>
      <c r="C244" s="1"/>
      <c r="D244" s="2"/>
      <c r="E244" s="1"/>
    </row>
    <row r="245" spans="1:5" ht="14.25" customHeight="1" x14ac:dyDescent="0.3">
      <c r="A245" s="1"/>
      <c r="B245" s="1"/>
      <c r="C245" s="1"/>
      <c r="D245" s="2"/>
      <c r="E245" s="1"/>
    </row>
    <row r="246" spans="1:5" ht="14.25" customHeight="1" x14ac:dyDescent="0.3">
      <c r="A246" s="1"/>
      <c r="B246" s="1"/>
      <c r="C246" s="1"/>
      <c r="D246" s="2"/>
      <c r="E246" s="1"/>
    </row>
    <row r="247" spans="1:5" ht="14.25" customHeight="1" x14ac:dyDescent="0.3">
      <c r="A247" s="1"/>
      <c r="B247" s="1"/>
      <c r="C247" s="1"/>
      <c r="D247" s="2"/>
      <c r="E247" s="1"/>
    </row>
    <row r="248" spans="1:5" ht="14.25" customHeight="1" x14ac:dyDescent="0.3">
      <c r="A248" s="1"/>
      <c r="B248" s="1"/>
      <c r="C248" s="1"/>
      <c r="D248" s="2"/>
      <c r="E248" s="1"/>
    </row>
    <row r="249" spans="1:5" ht="14.25" customHeight="1" x14ac:dyDescent="0.3">
      <c r="A249" s="1"/>
      <c r="B249" s="1"/>
      <c r="C249" s="1"/>
      <c r="D249" s="2"/>
      <c r="E249" s="1"/>
    </row>
    <row r="250" spans="1:5" ht="14.25" customHeight="1" x14ac:dyDescent="0.3">
      <c r="A250" s="1"/>
      <c r="B250" s="1"/>
      <c r="C250" s="1"/>
      <c r="D250" s="2"/>
      <c r="E250" s="1"/>
    </row>
    <row r="251" spans="1:5" ht="14.25" customHeight="1" x14ac:dyDescent="0.3">
      <c r="A251" s="1"/>
      <c r="B251" s="1"/>
      <c r="C251" s="1"/>
      <c r="D251" s="2"/>
      <c r="E251" s="1"/>
    </row>
    <row r="252" spans="1:5" ht="14.25" customHeight="1" x14ac:dyDescent="0.3">
      <c r="A252" s="1"/>
      <c r="B252" s="1"/>
      <c r="C252" s="1"/>
      <c r="D252" s="2"/>
      <c r="E252" s="1"/>
    </row>
    <row r="253" spans="1:5" ht="14.25" customHeight="1" x14ac:dyDescent="0.3">
      <c r="A253" s="1"/>
      <c r="B253" s="1"/>
      <c r="C253" s="1"/>
      <c r="D253" s="2"/>
      <c r="E253" s="1"/>
    </row>
    <row r="254" spans="1:5" ht="14.25" customHeight="1" x14ac:dyDescent="0.3">
      <c r="A254" s="1"/>
      <c r="B254" s="1"/>
      <c r="C254" s="1"/>
      <c r="D254" s="2"/>
      <c r="E254" s="1"/>
    </row>
    <row r="255" spans="1:5" ht="14.25" customHeight="1" x14ac:dyDescent="0.3">
      <c r="A255" s="1"/>
      <c r="B255" s="1"/>
      <c r="C255" s="1"/>
      <c r="D255" s="2"/>
      <c r="E255" s="1"/>
    </row>
    <row r="256" spans="1:5" ht="14.25" customHeight="1" x14ac:dyDescent="0.3">
      <c r="A256" s="1"/>
      <c r="B256" s="1"/>
      <c r="C256" s="1"/>
      <c r="D256" s="2"/>
      <c r="E256" s="1"/>
    </row>
    <row r="257" spans="1:5" ht="14.25" customHeight="1" x14ac:dyDescent="0.3">
      <c r="A257" s="1"/>
      <c r="B257" s="1"/>
      <c r="C257" s="1"/>
      <c r="D257" s="2"/>
      <c r="E257" s="1"/>
    </row>
    <row r="258" spans="1:5" ht="14.25" customHeight="1" x14ac:dyDescent="0.3">
      <c r="A258" s="1"/>
      <c r="B258" s="1"/>
      <c r="C258" s="1"/>
      <c r="D258" s="2"/>
      <c r="E258" s="1"/>
    </row>
    <row r="259" spans="1:5" ht="14.25" customHeight="1" x14ac:dyDescent="0.3">
      <c r="A259" s="1"/>
      <c r="B259" s="1"/>
      <c r="C259" s="1"/>
      <c r="D259" s="2"/>
      <c r="E259" s="1"/>
    </row>
    <row r="260" spans="1:5" ht="14.25" customHeight="1" x14ac:dyDescent="0.3">
      <c r="A260" s="1"/>
      <c r="B260" s="1"/>
      <c r="C260" s="1"/>
      <c r="D260" s="2"/>
      <c r="E260" s="1"/>
    </row>
    <row r="261" spans="1:5" ht="14.25" customHeight="1" x14ac:dyDescent="0.3">
      <c r="A261" s="1"/>
      <c r="B261" s="1"/>
      <c r="C261" s="1"/>
      <c r="D261" s="2"/>
      <c r="E261" s="1"/>
    </row>
    <row r="262" spans="1:5" ht="14.25" customHeight="1" x14ac:dyDescent="0.3">
      <c r="A262" s="1"/>
      <c r="B262" s="1"/>
      <c r="C262" s="1"/>
      <c r="D262" s="2"/>
      <c r="E262" s="1"/>
    </row>
    <row r="263" spans="1:5" ht="14.25" customHeight="1" x14ac:dyDescent="0.3">
      <c r="A263" s="1"/>
      <c r="B263" s="1"/>
      <c r="C263" s="1"/>
      <c r="D263" s="2"/>
      <c r="E263" s="1"/>
    </row>
    <row r="264" spans="1:5" ht="14.25" customHeight="1" x14ac:dyDescent="0.3">
      <c r="A264" s="1"/>
      <c r="B264" s="1"/>
      <c r="C264" s="1"/>
      <c r="D264" s="2"/>
      <c r="E264" s="1"/>
    </row>
    <row r="265" spans="1:5" ht="14.25" customHeight="1" x14ac:dyDescent="0.3">
      <c r="A265" s="1"/>
      <c r="B265" s="1"/>
      <c r="C265" s="1"/>
      <c r="D265" s="2"/>
      <c r="E265" s="1"/>
    </row>
    <row r="266" spans="1:5" ht="14.25" customHeight="1" x14ac:dyDescent="0.3">
      <c r="A266" s="1"/>
      <c r="B266" s="1"/>
      <c r="C266" s="1"/>
      <c r="D266" s="2"/>
      <c r="E266" s="1"/>
    </row>
    <row r="267" spans="1:5" ht="14.25" customHeight="1" x14ac:dyDescent="0.3">
      <c r="A267" s="1"/>
      <c r="B267" s="1"/>
      <c r="C267" s="1"/>
      <c r="D267" s="2"/>
      <c r="E267" s="1"/>
    </row>
    <row r="268" spans="1:5" ht="14.25" customHeight="1" x14ac:dyDescent="0.3">
      <c r="A268" s="1"/>
      <c r="B268" s="1"/>
      <c r="C268" s="1"/>
      <c r="D268" s="2"/>
      <c r="E268" s="1"/>
    </row>
    <row r="269" spans="1:5" ht="14.25" customHeight="1" x14ac:dyDescent="0.3">
      <c r="A269" s="1"/>
      <c r="B269" s="1"/>
      <c r="C269" s="1"/>
      <c r="D269" s="2"/>
      <c r="E269" s="1"/>
    </row>
    <row r="270" spans="1:5" ht="14.25" customHeight="1" x14ac:dyDescent="0.3">
      <c r="A270" s="1"/>
      <c r="B270" s="1"/>
      <c r="C270" s="1"/>
      <c r="D270" s="2"/>
      <c r="E270" s="1"/>
    </row>
    <row r="271" spans="1:5" ht="14.25" customHeight="1" x14ac:dyDescent="0.3">
      <c r="A271" s="1"/>
      <c r="B271" s="1"/>
      <c r="C271" s="1"/>
      <c r="D271" s="2"/>
      <c r="E271" s="1"/>
    </row>
    <row r="272" spans="1:5" ht="14.25" customHeight="1" x14ac:dyDescent="0.3">
      <c r="A272" s="1"/>
      <c r="B272" s="1"/>
      <c r="C272" s="1"/>
      <c r="D272" s="2"/>
      <c r="E272" s="1"/>
    </row>
    <row r="273" spans="1:5" ht="14.25" customHeight="1" x14ac:dyDescent="0.3">
      <c r="A273" s="1"/>
      <c r="B273" s="1"/>
      <c r="C273" s="1"/>
      <c r="D273" s="2"/>
      <c r="E273" s="1"/>
    </row>
    <row r="274" spans="1:5" ht="14.25" customHeight="1" x14ac:dyDescent="0.3">
      <c r="A274" s="1"/>
      <c r="B274" s="1"/>
      <c r="C274" s="1"/>
      <c r="D274" s="2"/>
      <c r="E274" s="1"/>
    </row>
    <row r="275" spans="1:5" ht="14.25" customHeight="1" x14ac:dyDescent="0.3">
      <c r="A275" s="1"/>
      <c r="B275" s="1"/>
      <c r="C275" s="1"/>
      <c r="D275" s="2"/>
      <c r="E275" s="1"/>
    </row>
    <row r="276" spans="1:5" ht="14.25" customHeight="1" x14ac:dyDescent="0.3">
      <c r="A276" s="1"/>
      <c r="B276" s="1"/>
      <c r="C276" s="1"/>
      <c r="D276" s="2"/>
      <c r="E276" s="1"/>
    </row>
    <row r="277" spans="1:5" ht="14.25" customHeight="1" x14ac:dyDescent="0.3">
      <c r="A277" s="1"/>
      <c r="B277" s="1"/>
      <c r="C277" s="1"/>
      <c r="D277" s="2"/>
      <c r="E277" s="1"/>
    </row>
    <row r="278" spans="1:5" ht="14.25" customHeight="1" x14ac:dyDescent="0.3">
      <c r="A278" s="1"/>
      <c r="B278" s="1"/>
      <c r="C278" s="1"/>
      <c r="D278" s="2"/>
      <c r="E278" s="1"/>
    </row>
    <row r="279" spans="1:5" ht="14.25" customHeight="1" x14ac:dyDescent="0.3">
      <c r="A279" s="1"/>
      <c r="B279" s="1"/>
      <c r="C279" s="1"/>
      <c r="D279" s="2"/>
      <c r="E279" s="1"/>
    </row>
    <row r="280" spans="1:5" ht="14.25" customHeight="1" x14ac:dyDescent="0.3">
      <c r="A280" s="1"/>
      <c r="B280" s="1"/>
      <c r="C280" s="1"/>
      <c r="D280" s="2"/>
      <c r="E280" s="1"/>
    </row>
    <row r="281" spans="1:5" ht="14.25" customHeight="1" x14ac:dyDescent="0.3">
      <c r="A281" s="1"/>
      <c r="B281" s="1"/>
      <c r="C281" s="1"/>
      <c r="D281" s="2"/>
      <c r="E281" s="1"/>
    </row>
    <row r="282" spans="1:5" ht="14.25" customHeight="1" x14ac:dyDescent="0.3">
      <c r="A282" s="1"/>
      <c r="B282" s="1"/>
      <c r="C282" s="1"/>
      <c r="D282" s="2"/>
      <c r="E282" s="1"/>
    </row>
    <row r="283" spans="1:5" ht="14.25" customHeight="1" x14ac:dyDescent="0.3">
      <c r="A283" s="1"/>
      <c r="B283" s="1"/>
      <c r="C283" s="1"/>
      <c r="D283" s="2"/>
      <c r="E283" s="1"/>
    </row>
    <row r="284" spans="1:5" ht="14.25" customHeight="1" x14ac:dyDescent="0.3">
      <c r="A284" s="1"/>
      <c r="B284" s="1"/>
      <c r="C284" s="1"/>
      <c r="D284" s="2"/>
      <c r="E284" s="1"/>
    </row>
    <row r="285" spans="1:5" ht="14.25" customHeight="1" x14ac:dyDescent="0.3">
      <c r="A285" s="1"/>
      <c r="B285" s="1"/>
      <c r="C285" s="1"/>
      <c r="D285" s="2"/>
      <c r="E285" s="1"/>
    </row>
    <row r="286" spans="1:5" ht="14.25" customHeight="1" x14ac:dyDescent="0.3">
      <c r="A286" s="1"/>
      <c r="B286" s="1"/>
      <c r="C286" s="1"/>
      <c r="D286" s="2"/>
      <c r="E286" s="1"/>
    </row>
    <row r="287" spans="1:5" ht="14.25" customHeight="1" x14ac:dyDescent="0.3">
      <c r="A287" s="1"/>
      <c r="B287" s="1"/>
      <c r="C287" s="1"/>
      <c r="D287" s="2"/>
      <c r="E287" s="1"/>
    </row>
    <row r="288" spans="1:5" ht="14.25" customHeight="1" x14ac:dyDescent="0.3">
      <c r="A288" s="1"/>
      <c r="B288" s="1"/>
      <c r="C288" s="1"/>
      <c r="D288" s="2"/>
      <c r="E288" s="1"/>
    </row>
    <row r="289" spans="1:5" ht="14.25" customHeight="1" x14ac:dyDescent="0.3">
      <c r="A289" s="1"/>
      <c r="B289" s="1"/>
      <c r="C289" s="1"/>
      <c r="D289" s="2"/>
      <c r="E289" s="1"/>
    </row>
    <row r="290" spans="1:5" ht="14.25" customHeight="1" x14ac:dyDescent="0.3">
      <c r="A290" s="1"/>
      <c r="B290" s="1"/>
      <c r="C290" s="1"/>
      <c r="D290" s="2"/>
      <c r="E290" s="1"/>
    </row>
    <row r="291" spans="1:5" ht="14.25" customHeight="1" x14ac:dyDescent="0.3">
      <c r="A291" s="1"/>
      <c r="B291" s="1"/>
      <c r="C291" s="1"/>
      <c r="D291" s="2"/>
      <c r="E291" s="1"/>
    </row>
    <row r="292" spans="1:5" ht="14.25" customHeight="1" x14ac:dyDescent="0.3">
      <c r="A292" s="1"/>
      <c r="B292" s="1"/>
      <c r="C292" s="1"/>
      <c r="D292" s="2"/>
      <c r="E292" s="1"/>
    </row>
    <row r="293" spans="1:5" ht="14.25" customHeight="1" x14ac:dyDescent="0.3">
      <c r="A293" s="1"/>
      <c r="B293" s="1"/>
      <c r="C293" s="1"/>
      <c r="D293" s="2"/>
      <c r="E293" s="1"/>
    </row>
    <row r="294" spans="1:5" ht="14.25" customHeight="1" x14ac:dyDescent="0.3">
      <c r="A294" s="1"/>
      <c r="B294" s="1"/>
      <c r="C294" s="1"/>
      <c r="D294" s="2"/>
      <c r="E294" s="1"/>
    </row>
    <row r="295" spans="1:5" ht="14.25" customHeight="1" x14ac:dyDescent="0.3">
      <c r="A295" s="1"/>
      <c r="B295" s="1"/>
      <c r="C295" s="1"/>
      <c r="D295" s="2"/>
      <c r="E295" s="1"/>
    </row>
    <row r="296" spans="1:5" ht="14.25" customHeight="1" x14ac:dyDescent="0.3">
      <c r="A296" s="1"/>
      <c r="B296" s="1"/>
      <c r="C296" s="1"/>
      <c r="D296" s="2"/>
      <c r="E296" s="1"/>
    </row>
    <row r="297" spans="1:5" ht="14.25" customHeight="1" x14ac:dyDescent="0.3">
      <c r="A297" s="1"/>
      <c r="B297" s="1"/>
      <c r="C297" s="1"/>
      <c r="D297" s="2"/>
      <c r="E297" s="1"/>
    </row>
    <row r="298" spans="1:5" ht="14.25" customHeight="1" x14ac:dyDescent="0.3">
      <c r="A298" s="1"/>
      <c r="B298" s="1"/>
      <c r="C298" s="1"/>
      <c r="D298" s="2"/>
      <c r="E298" s="1"/>
    </row>
    <row r="299" spans="1:5" ht="14.25" customHeight="1" x14ac:dyDescent="0.3">
      <c r="A299" s="1"/>
      <c r="B299" s="1"/>
      <c r="C299" s="1"/>
      <c r="D299" s="2"/>
      <c r="E299" s="1"/>
    </row>
    <row r="300" spans="1:5" ht="14.25" customHeight="1" x14ac:dyDescent="0.3">
      <c r="A300" s="1"/>
      <c r="B300" s="1"/>
      <c r="C300" s="1"/>
      <c r="D300" s="2"/>
      <c r="E300" s="1"/>
    </row>
    <row r="301" spans="1:5" ht="14.25" customHeight="1" x14ac:dyDescent="0.3">
      <c r="A301" s="1"/>
      <c r="B301" s="1"/>
      <c r="C301" s="1"/>
      <c r="D301" s="2"/>
      <c r="E301" s="1"/>
    </row>
    <row r="302" spans="1:5" ht="14.25" customHeight="1" x14ac:dyDescent="0.3">
      <c r="A302" s="1"/>
      <c r="B302" s="1"/>
      <c r="C302" s="1"/>
      <c r="D302" s="2"/>
      <c r="E302" s="1"/>
    </row>
    <row r="303" spans="1:5" ht="14.25" customHeight="1" x14ac:dyDescent="0.3">
      <c r="A303" s="1"/>
      <c r="B303" s="1"/>
      <c r="C303" s="1"/>
      <c r="D303" s="2"/>
      <c r="E303" s="1"/>
    </row>
    <row r="304" spans="1:5" ht="14.25" customHeight="1" x14ac:dyDescent="0.3">
      <c r="A304" s="1"/>
      <c r="B304" s="1"/>
      <c r="C304" s="1"/>
      <c r="D304" s="2"/>
      <c r="E304" s="1"/>
    </row>
    <row r="305" spans="1:5" ht="14.25" customHeight="1" x14ac:dyDescent="0.3">
      <c r="A305" s="1"/>
      <c r="B305" s="1"/>
      <c r="C305" s="1"/>
      <c r="D305" s="2"/>
      <c r="E305" s="1"/>
    </row>
    <row r="306" spans="1:5" ht="14.25" customHeight="1" x14ac:dyDescent="0.3">
      <c r="A306" s="1"/>
      <c r="B306" s="1"/>
      <c r="C306" s="1"/>
      <c r="D306" s="2"/>
      <c r="E306" s="1"/>
    </row>
    <row r="307" spans="1:5" ht="14.25" customHeight="1" x14ac:dyDescent="0.3">
      <c r="A307" s="1"/>
      <c r="B307" s="1"/>
      <c r="C307" s="1"/>
      <c r="D307" s="2"/>
      <c r="E307" s="1"/>
    </row>
    <row r="308" spans="1:5" ht="14.25" customHeight="1" x14ac:dyDescent="0.3">
      <c r="A308" s="1"/>
      <c r="B308" s="1"/>
      <c r="C308" s="1"/>
      <c r="D308" s="2"/>
      <c r="E308" s="1"/>
    </row>
    <row r="309" spans="1:5" ht="14.25" customHeight="1" x14ac:dyDescent="0.3">
      <c r="A309" s="1"/>
      <c r="B309" s="1"/>
      <c r="C309" s="1"/>
      <c r="D309" s="2"/>
      <c r="E309" s="1"/>
    </row>
    <row r="310" spans="1:5" ht="14.25" customHeight="1" x14ac:dyDescent="0.3">
      <c r="A310" s="1"/>
      <c r="B310" s="1"/>
      <c r="C310" s="1"/>
      <c r="D310" s="2"/>
      <c r="E310" s="1"/>
    </row>
    <row r="311" spans="1:5" ht="14.25" customHeight="1" x14ac:dyDescent="0.3">
      <c r="A311" s="1"/>
      <c r="B311" s="1"/>
      <c r="C311" s="1"/>
      <c r="D311" s="2"/>
      <c r="E311" s="1"/>
    </row>
    <row r="312" spans="1:5" ht="14.25" customHeight="1" x14ac:dyDescent="0.3">
      <c r="A312" s="1"/>
      <c r="B312" s="1"/>
      <c r="C312" s="1"/>
      <c r="D312" s="2"/>
      <c r="E312" s="1"/>
    </row>
    <row r="313" spans="1:5" ht="14.25" customHeight="1" x14ac:dyDescent="0.3">
      <c r="A313" s="1"/>
      <c r="B313" s="1"/>
      <c r="C313" s="1"/>
      <c r="D313" s="2"/>
      <c r="E313" s="1"/>
    </row>
    <row r="314" spans="1:5" ht="14.25" customHeight="1" x14ac:dyDescent="0.3">
      <c r="A314" s="1"/>
      <c r="B314" s="1"/>
      <c r="C314" s="1"/>
      <c r="D314" s="2"/>
      <c r="E314" s="1"/>
    </row>
    <row r="315" spans="1:5" ht="14.25" customHeight="1" x14ac:dyDescent="0.3">
      <c r="A315" s="1"/>
      <c r="B315" s="1"/>
      <c r="C315" s="1"/>
      <c r="D315" s="2"/>
      <c r="E315" s="1"/>
    </row>
    <row r="316" spans="1:5" ht="14.25" customHeight="1" x14ac:dyDescent="0.3">
      <c r="A316" s="1"/>
      <c r="B316" s="1"/>
      <c r="C316" s="1"/>
      <c r="D316" s="2"/>
      <c r="E316" s="1"/>
    </row>
    <row r="317" spans="1:5" ht="14.25" customHeight="1" x14ac:dyDescent="0.3">
      <c r="A317" s="1"/>
      <c r="B317" s="1"/>
      <c r="C317" s="1"/>
      <c r="D317" s="2"/>
      <c r="E317" s="1"/>
    </row>
    <row r="318" spans="1:5" ht="14.25" customHeight="1" x14ac:dyDescent="0.3">
      <c r="A318" s="1"/>
      <c r="B318" s="1"/>
      <c r="C318" s="1"/>
      <c r="D318" s="2"/>
      <c r="E318" s="1"/>
    </row>
    <row r="319" spans="1:5" ht="14.25" customHeight="1" x14ac:dyDescent="0.3">
      <c r="A319" s="1"/>
      <c r="B319" s="1"/>
      <c r="C319" s="1"/>
      <c r="D319" s="2"/>
      <c r="E319" s="1"/>
    </row>
    <row r="320" spans="1:5" ht="14.25" customHeight="1" x14ac:dyDescent="0.3">
      <c r="A320" s="1"/>
      <c r="B320" s="1"/>
      <c r="C320" s="1"/>
      <c r="D320" s="2"/>
      <c r="E320" s="1"/>
    </row>
    <row r="321" spans="1:5" ht="14.25" customHeight="1" x14ac:dyDescent="0.3">
      <c r="A321" s="1"/>
      <c r="B321" s="1"/>
      <c r="C321" s="1"/>
      <c r="D321" s="2"/>
      <c r="E321" s="1"/>
    </row>
    <row r="322" spans="1:5" ht="14.25" customHeight="1" x14ac:dyDescent="0.3">
      <c r="A322" s="1"/>
      <c r="B322" s="1"/>
      <c r="C322" s="1"/>
      <c r="D322" s="2"/>
      <c r="E322" s="1"/>
    </row>
    <row r="323" spans="1:5" ht="14.25" customHeight="1" x14ac:dyDescent="0.3">
      <c r="A323" s="1"/>
      <c r="B323" s="1"/>
      <c r="C323" s="1"/>
      <c r="D323" s="2"/>
      <c r="E323" s="1"/>
    </row>
    <row r="324" spans="1:5" ht="14.25" customHeight="1" x14ac:dyDescent="0.3">
      <c r="A324" s="1"/>
      <c r="B324" s="1"/>
      <c r="C324" s="1"/>
      <c r="D324" s="2"/>
      <c r="E324" s="1"/>
    </row>
    <row r="325" spans="1:5" ht="14.25" customHeight="1" x14ac:dyDescent="0.3">
      <c r="A325" s="1"/>
      <c r="B325" s="1"/>
      <c r="C325" s="1"/>
      <c r="D325" s="2"/>
      <c r="E325" s="1"/>
    </row>
    <row r="326" spans="1:5" ht="14.25" customHeight="1" x14ac:dyDescent="0.3">
      <c r="A326" s="1"/>
      <c r="B326" s="1"/>
      <c r="C326" s="1"/>
      <c r="D326" s="2"/>
      <c r="E326" s="1"/>
    </row>
    <row r="327" spans="1:5" ht="14.25" customHeight="1" x14ac:dyDescent="0.3">
      <c r="A327" s="1"/>
      <c r="B327" s="1"/>
      <c r="C327" s="1"/>
      <c r="D327" s="2"/>
      <c r="E327" s="1"/>
    </row>
    <row r="328" spans="1:5" ht="14.25" customHeight="1" x14ac:dyDescent="0.3">
      <c r="A328" s="1"/>
      <c r="B328" s="1"/>
      <c r="C328" s="1"/>
      <c r="D328" s="2"/>
      <c r="E328" s="1"/>
    </row>
    <row r="329" spans="1:5" ht="14.25" customHeight="1" x14ac:dyDescent="0.3">
      <c r="A329" s="1"/>
      <c r="B329" s="1"/>
      <c r="C329" s="1"/>
      <c r="D329" s="2"/>
      <c r="E329" s="1"/>
    </row>
    <row r="330" spans="1:5" ht="14.25" customHeight="1" x14ac:dyDescent="0.3">
      <c r="A330" s="1"/>
      <c r="B330" s="1"/>
      <c r="C330" s="1"/>
      <c r="D330" s="2"/>
      <c r="E330" s="1"/>
    </row>
    <row r="331" spans="1:5" ht="14.25" customHeight="1" x14ac:dyDescent="0.3">
      <c r="A331" s="1"/>
      <c r="B331" s="1"/>
      <c r="C331" s="1"/>
      <c r="D331" s="2"/>
      <c r="E331" s="1"/>
    </row>
    <row r="332" spans="1:5" ht="14.25" customHeight="1" x14ac:dyDescent="0.3">
      <c r="A332" s="1"/>
      <c r="B332" s="1"/>
      <c r="C332" s="1"/>
      <c r="D332" s="2"/>
      <c r="E332" s="1"/>
    </row>
    <row r="333" spans="1:5" ht="14.25" customHeight="1" x14ac:dyDescent="0.3">
      <c r="A333" s="1"/>
      <c r="B333" s="1"/>
      <c r="C333" s="1"/>
      <c r="D333" s="2"/>
      <c r="E333" s="1"/>
    </row>
    <row r="334" spans="1:5" ht="14.25" customHeight="1" x14ac:dyDescent="0.3">
      <c r="A334" s="1"/>
      <c r="B334" s="1"/>
      <c r="C334" s="1"/>
      <c r="D334" s="2"/>
      <c r="E334" s="1"/>
    </row>
    <row r="335" spans="1:5" ht="14.25" customHeight="1" x14ac:dyDescent="0.3">
      <c r="A335" s="1"/>
      <c r="B335" s="1"/>
      <c r="C335" s="1"/>
      <c r="D335" s="2"/>
      <c r="E335" s="1"/>
    </row>
    <row r="336" spans="1:5" ht="14.25" customHeight="1" x14ac:dyDescent="0.3">
      <c r="A336" s="1"/>
      <c r="B336" s="1"/>
      <c r="C336" s="1"/>
      <c r="D336" s="2"/>
      <c r="E336" s="1"/>
    </row>
    <row r="337" spans="1:5" ht="14.25" customHeight="1" x14ac:dyDescent="0.3">
      <c r="A337" s="1"/>
      <c r="B337" s="1"/>
      <c r="C337" s="1"/>
      <c r="D337" s="2"/>
      <c r="E337" s="1"/>
    </row>
    <row r="338" spans="1:5" ht="14.25" customHeight="1" x14ac:dyDescent="0.3">
      <c r="A338" s="1"/>
      <c r="B338" s="1"/>
      <c r="C338" s="1"/>
      <c r="D338" s="2"/>
      <c r="E338" s="1"/>
    </row>
    <row r="339" spans="1:5" ht="14.25" customHeight="1" x14ac:dyDescent="0.3">
      <c r="A339" s="1"/>
      <c r="B339" s="1"/>
      <c r="C339" s="1"/>
      <c r="D339" s="2"/>
      <c r="E339" s="1"/>
    </row>
    <row r="340" spans="1:5" ht="14.25" customHeight="1" x14ac:dyDescent="0.3">
      <c r="A340" s="1"/>
      <c r="B340" s="1"/>
      <c r="C340" s="1"/>
      <c r="D340" s="2"/>
      <c r="E340" s="1"/>
    </row>
    <row r="341" spans="1:5" ht="14.25" customHeight="1" x14ac:dyDescent="0.3">
      <c r="A341" s="1"/>
      <c r="B341" s="1"/>
      <c r="C341" s="1"/>
      <c r="D341" s="2"/>
      <c r="E341" s="1"/>
    </row>
    <row r="342" spans="1:5" ht="14.25" customHeight="1" x14ac:dyDescent="0.3">
      <c r="A342" s="1"/>
      <c r="B342" s="1"/>
      <c r="C342" s="1"/>
      <c r="D342" s="2"/>
      <c r="E342" s="1"/>
    </row>
    <row r="343" spans="1:5" ht="14.25" customHeight="1" x14ac:dyDescent="0.3">
      <c r="A343" s="1"/>
      <c r="B343" s="1"/>
      <c r="C343" s="1"/>
      <c r="D343" s="2"/>
      <c r="E343" s="1"/>
    </row>
    <row r="344" spans="1:5" ht="14.25" customHeight="1" x14ac:dyDescent="0.3">
      <c r="A344" s="1"/>
      <c r="B344" s="1"/>
      <c r="C344" s="1"/>
      <c r="D344" s="2"/>
      <c r="E344" s="1"/>
    </row>
    <row r="345" spans="1:5" ht="14.25" customHeight="1" x14ac:dyDescent="0.3">
      <c r="A345" s="1"/>
      <c r="B345" s="1"/>
      <c r="C345" s="1"/>
      <c r="D345" s="2"/>
      <c r="E345" s="1"/>
    </row>
    <row r="346" spans="1:5" ht="14.25" customHeight="1" x14ac:dyDescent="0.3">
      <c r="A346" s="1"/>
      <c r="B346" s="1"/>
      <c r="C346" s="1"/>
      <c r="D346" s="2"/>
      <c r="E346" s="1"/>
    </row>
    <row r="347" spans="1:5" ht="14.25" customHeight="1" x14ac:dyDescent="0.3">
      <c r="A347" s="1"/>
      <c r="B347" s="1"/>
      <c r="C347" s="1"/>
      <c r="D347" s="2"/>
      <c r="E347" s="1"/>
    </row>
    <row r="348" spans="1:5" ht="14.25" customHeight="1" x14ac:dyDescent="0.3">
      <c r="A348" s="1"/>
      <c r="B348" s="1"/>
      <c r="C348" s="1"/>
      <c r="D348" s="2"/>
      <c r="E348" s="1"/>
    </row>
    <row r="349" spans="1:5" ht="14.25" customHeight="1" x14ac:dyDescent="0.3">
      <c r="A349" s="1"/>
      <c r="B349" s="1"/>
      <c r="C349" s="1"/>
      <c r="D349" s="2"/>
      <c r="E349" s="1"/>
    </row>
    <row r="350" spans="1:5" ht="14.25" customHeight="1" x14ac:dyDescent="0.3">
      <c r="A350" s="1"/>
      <c r="B350" s="1"/>
      <c r="C350" s="1"/>
      <c r="D350" s="2"/>
      <c r="E350" s="1"/>
    </row>
    <row r="351" spans="1:5" ht="14.25" customHeight="1" x14ac:dyDescent="0.3">
      <c r="A351" s="1"/>
      <c r="B351" s="1"/>
      <c r="C351" s="1"/>
      <c r="D351" s="2"/>
      <c r="E351" s="1"/>
    </row>
    <row r="352" spans="1:5" ht="14.25" customHeight="1" x14ac:dyDescent="0.3">
      <c r="A352" s="1"/>
      <c r="B352" s="1"/>
      <c r="C352" s="1"/>
      <c r="D352" s="2"/>
      <c r="E352" s="1"/>
    </row>
    <row r="353" spans="1:5" ht="14.25" customHeight="1" x14ac:dyDescent="0.3">
      <c r="A353" s="1"/>
      <c r="B353" s="1"/>
      <c r="C353" s="1"/>
      <c r="D353" s="2"/>
      <c r="E353" s="1"/>
    </row>
    <row r="354" spans="1:5" ht="14.25" customHeight="1" x14ac:dyDescent="0.3">
      <c r="A354" s="1"/>
      <c r="B354" s="1"/>
      <c r="C354" s="1"/>
      <c r="D354" s="2"/>
      <c r="E354" s="1"/>
    </row>
    <row r="355" spans="1:5" ht="14.25" customHeight="1" x14ac:dyDescent="0.3">
      <c r="A355" s="1"/>
      <c r="B355" s="1"/>
      <c r="C355" s="1"/>
      <c r="D355" s="2"/>
      <c r="E355" s="1"/>
    </row>
    <row r="356" spans="1:5" ht="14.25" customHeight="1" x14ac:dyDescent="0.3">
      <c r="A356" s="1"/>
      <c r="B356" s="1"/>
      <c r="C356" s="1"/>
      <c r="D356" s="2"/>
      <c r="E356" s="1"/>
    </row>
    <row r="357" spans="1:5" ht="14.25" customHeight="1" x14ac:dyDescent="0.3">
      <c r="A357" s="1"/>
      <c r="B357" s="1"/>
      <c r="C357" s="1"/>
      <c r="D357" s="2"/>
      <c r="E357" s="1"/>
    </row>
    <row r="358" spans="1:5" ht="14.25" customHeight="1" x14ac:dyDescent="0.3">
      <c r="A358" s="1"/>
      <c r="B358" s="1"/>
      <c r="C358" s="1"/>
      <c r="D358" s="2"/>
      <c r="E358" s="1"/>
    </row>
    <row r="359" spans="1:5" ht="14.25" customHeight="1" x14ac:dyDescent="0.3">
      <c r="A359" s="1"/>
      <c r="B359" s="1"/>
      <c r="C359" s="1"/>
      <c r="D359" s="2"/>
      <c r="E359" s="1"/>
    </row>
    <row r="360" spans="1:5" ht="14.25" customHeight="1" x14ac:dyDescent="0.3">
      <c r="A360" s="1"/>
      <c r="B360" s="1"/>
      <c r="C360" s="1"/>
      <c r="D360" s="2"/>
      <c r="E360" s="1"/>
    </row>
    <row r="361" spans="1:5" ht="14.25" customHeight="1" x14ac:dyDescent="0.3">
      <c r="A361" s="1"/>
      <c r="B361" s="1"/>
      <c r="C361" s="1"/>
      <c r="D361" s="2"/>
      <c r="E361" s="1"/>
    </row>
    <row r="362" spans="1:5" ht="14.25" customHeight="1" x14ac:dyDescent="0.3">
      <c r="A362" s="1"/>
      <c r="B362" s="1"/>
      <c r="C362" s="1"/>
      <c r="D362" s="2"/>
      <c r="E362" s="1"/>
    </row>
    <row r="363" spans="1:5" ht="14.25" customHeight="1" x14ac:dyDescent="0.3">
      <c r="A363" s="1"/>
      <c r="B363" s="1"/>
      <c r="C363" s="1"/>
      <c r="D363" s="2"/>
      <c r="E363" s="1"/>
    </row>
    <row r="364" spans="1:5" ht="14.25" customHeight="1" x14ac:dyDescent="0.3">
      <c r="A364" s="1"/>
      <c r="B364" s="1"/>
      <c r="C364" s="1"/>
      <c r="D364" s="2"/>
      <c r="E364" s="1"/>
    </row>
    <row r="365" spans="1:5" ht="14.25" customHeight="1" x14ac:dyDescent="0.3">
      <c r="A365" s="1"/>
      <c r="B365" s="1"/>
      <c r="C365" s="1"/>
      <c r="D365" s="2"/>
      <c r="E365" s="1"/>
    </row>
    <row r="366" spans="1:5" ht="14.25" customHeight="1" x14ac:dyDescent="0.3">
      <c r="A366" s="1"/>
      <c r="B366" s="1"/>
      <c r="C366" s="1"/>
      <c r="D366" s="2"/>
      <c r="E366" s="1"/>
    </row>
    <row r="367" spans="1:5" ht="14.25" customHeight="1" x14ac:dyDescent="0.3">
      <c r="A367" s="1"/>
      <c r="B367" s="1"/>
      <c r="C367" s="1"/>
      <c r="D367" s="2"/>
      <c r="E367" s="1"/>
    </row>
    <row r="368" spans="1:5" ht="14.25" customHeight="1" x14ac:dyDescent="0.3">
      <c r="A368" s="1"/>
      <c r="B368" s="1"/>
      <c r="C368" s="1"/>
      <c r="D368" s="2"/>
      <c r="E368" s="1"/>
    </row>
    <row r="369" spans="1:5" ht="14.25" customHeight="1" x14ac:dyDescent="0.3">
      <c r="A369" s="1"/>
      <c r="B369" s="1"/>
      <c r="C369" s="1"/>
      <c r="D369" s="2"/>
      <c r="E369" s="1"/>
    </row>
    <row r="370" spans="1:5" ht="14.25" customHeight="1" x14ac:dyDescent="0.3">
      <c r="A370" s="1"/>
      <c r="B370" s="1"/>
      <c r="C370" s="1"/>
      <c r="D370" s="2"/>
      <c r="E370" s="1"/>
    </row>
    <row r="371" spans="1:5" ht="14.25" customHeight="1" x14ac:dyDescent="0.3">
      <c r="A371" s="1"/>
      <c r="B371" s="1"/>
      <c r="C371" s="1"/>
      <c r="D371" s="2"/>
      <c r="E371" s="1"/>
    </row>
    <row r="372" spans="1:5" ht="14.25" customHeight="1" x14ac:dyDescent="0.3">
      <c r="A372" s="1"/>
      <c r="B372" s="1"/>
      <c r="C372" s="1"/>
      <c r="D372" s="2"/>
      <c r="E372" s="1"/>
    </row>
    <row r="373" spans="1:5" ht="14.25" customHeight="1" x14ac:dyDescent="0.3">
      <c r="A373" s="1"/>
      <c r="B373" s="1"/>
      <c r="C373" s="1"/>
      <c r="D373" s="2"/>
      <c r="E373" s="1"/>
    </row>
    <row r="374" spans="1:5" ht="14.25" customHeight="1" x14ac:dyDescent="0.3">
      <c r="A374" s="1"/>
      <c r="B374" s="1"/>
      <c r="C374" s="1"/>
      <c r="D374" s="2"/>
      <c r="E374" s="1"/>
    </row>
    <row r="375" spans="1:5" ht="14.25" customHeight="1" x14ac:dyDescent="0.3">
      <c r="A375" s="1"/>
      <c r="B375" s="1"/>
      <c r="C375" s="1"/>
      <c r="D375" s="2"/>
      <c r="E375" s="1"/>
    </row>
    <row r="376" spans="1:5" ht="14.25" customHeight="1" x14ac:dyDescent="0.3">
      <c r="A376" s="1"/>
      <c r="B376" s="1"/>
      <c r="C376" s="1"/>
      <c r="D376" s="2"/>
      <c r="E376" s="1"/>
    </row>
    <row r="377" spans="1:5" ht="14.25" customHeight="1" x14ac:dyDescent="0.3">
      <c r="A377" s="1"/>
      <c r="B377" s="1"/>
      <c r="C377" s="1"/>
      <c r="D377" s="2"/>
      <c r="E377" s="1"/>
    </row>
    <row r="378" spans="1:5" ht="14.25" customHeight="1" x14ac:dyDescent="0.3">
      <c r="A378" s="1"/>
      <c r="B378" s="1"/>
      <c r="C378" s="1"/>
      <c r="D378" s="2"/>
      <c r="E378" s="1"/>
    </row>
    <row r="379" spans="1:5" ht="14.25" customHeight="1" x14ac:dyDescent="0.3">
      <c r="A379" s="1"/>
      <c r="B379" s="1"/>
      <c r="C379" s="1"/>
      <c r="D379" s="2"/>
      <c r="E379" s="1"/>
    </row>
    <row r="380" spans="1:5" ht="14.25" customHeight="1" x14ac:dyDescent="0.3">
      <c r="A380" s="1"/>
      <c r="B380" s="1"/>
      <c r="C380" s="1"/>
      <c r="D380" s="2"/>
      <c r="E380" s="1"/>
    </row>
    <row r="381" spans="1:5" ht="14.25" customHeight="1" x14ac:dyDescent="0.3">
      <c r="A381" s="1"/>
      <c r="B381" s="1"/>
      <c r="C381" s="1"/>
      <c r="D381" s="2"/>
      <c r="E381" s="1"/>
    </row>
    <row r="382" spans="1:5" ht="14.25" customHeight="1" x14ac:dyDescent="0.3">
      <c r="A382" s="1"/>
      <c r="B382" s="1"/>
      <c r="C382" s="1"/>
      <c r="D382" s="2"/>
      <c r="E382" s="1"/>
    </row>
    <row r="383" spans="1:5" ht="14.25" customHeight="1" x14ac:dyDescent="0.3">
      <c r="A383" s="1"/>
      <c r="B383" s="1"/>
      <c r="C383" s="1"/>
      <c r="D383" s="2"/>
      <c r="E383" s="1"/>
    </row>
    <row r="384" spans="1:5" ht="14.25" customHeight="1" x14ac:dyDescent="0.3">
      <c r="A384" s="1"/>
      <c r="B384" s="1"/>
      <c r="C384" s="1"/>
      <c r="D384" s="2"/>
      <c r="E384" s="1"/>
    </row>
    <row r="385" spans="1:5" ht="14.25" customHeight="1" x14ac:dyDescent="0.3">
      <c r="A385" s="1"/>
      <c r="B385" s="1"/>
      <c r="C385" s="1"/>
      <c r="D385" s="2"/>
      <c r="E385" s="1"/>
    </row>
    <row r="386" spans="1:5" ht="14.25" customHeight="1" x14ac:dyDescent="0.3">
      <c r="A386" s="1"/>
      <c r="B386" s="1"/>
      <c r="C386" s="1"/>
      <c r="D386" s="2"/>
      <c r="E386" s="1"/>
    </row>
    <row r="387" spans="1:5" ht="14.25" customHeight="1" x14ac:dyDescent="0.3">
      <c r="A387" s="1"/>
      <c r="B387" s="1"/>
      <c r="C387" s="1"/>
      <c r="D387" s="2"/>
      <c r="E387" s="1"/>
    </row>
    <row r="388" spans="1:5" ht="14.25" customHeight="1" x14ac:dyDescent="0.3">
      <c r="A388" s="1"/>
      <c r="B388" s="1"/>
      <c r="C388" s="1"/>
      <c r="D388" s="2"/>
      <c r="E388" s="1"/>
    </row>
    <row r="389" spans="1:5" ht="14.25" customHeight="1" x14ac:dyDescent="0.3">
      <c r="A389" s="1"/>
      <c r="B389" s="1"/>
      <c r="C389" s="1"/>
      <c r="D389" s="2"/>
      <c r="E389" s="1"/>
    </row>
    <row r="390" spans="1:5" ht="14.25" customHeight="1" x14ac:dyDescent="0.3">
      <c r="A390" s="1"/>
      <c r="B390" s="1"/>
      <c r="C390" s="1"/>
      <c r="D390" s="2"/>
      <c r="E390" s="1"/>
    </row>
    <row r="391" spans="1:5" ht="14.25" customHeight="1" x14ac:dyDescent="0.3">
      <c r="A391" s="1"/>
      <c r="B391" s="1"/>
      <c r="C391" s="1"/>
      <c r="D391" s="2"/>
      <c r="E391" s="1"/>
    </row>
    <row r="392" spans="1:5" ht="14.25" customHeight="1" x14ac:dyDescent="0.3">
      <c r="A392" s="1"/>
      <c r="B392" s="1"/>
      <c r="C392" s="1"/>
      <c r="D392" s="2"/>
      <c r="E392" s="1"/>
    </row>
    <row r="393" spans="1:5" ht="14.25" customHeight="1" x14ac:dyDescent="0.3">
      <c r="A393" s="1"/>
      <c r="B393" s="1"/>
      <c r="C393" s="1"/>
      <c r="D393" s="2"/>
      <c r="E393" s="1"/>
    </row>
    <row r="394" spans="1:5" ht="14.25" customHeight="1" x14ac:dyDescent="0.3">
      <c r="A394" s="1"/>
      <c r="B394" s="1"/>
      <c r="C394" s="1"/>
      <c r="D394" s="2"/>
      <c r="E394" s="1"/>
    </row>
    <row r="395" spans="1:5" ht="14.25" customHeight="1" x14ac:dyDescent="0.3">
      <c r="A395" s="1"/>
      <c r="B395" s="1"/>
      <c r="C395" s="1"/>
      <c r="D395" s="2"/>
      <c r="E395" s="1"/>
    </row>
    <row r="396" spans="1:5" ht="14.25" customHeight="1" x14ac:dyDescent="0.3">
      <c r="A396" s="1"/>
      <c r="B396" s="1"/>
      <c r="C396" s="1"/>
      <c r="D396" s="2"/>
      <c r="E396" s="1"/>
    </row>
    <row r="397" spans="1:5" ht="14.25" customHeight="1" x14ac:dyDescent="0.3">
      <c r="A397" s="1"/>
      <c r="B397" s="1"/>
      <c r="C397" s="1"/>
      <c r="D397" s="2"/>
      <c r="E397" s="1"/>
    </row>
    <row r="398" spans="1:5" ht="14.25" customHeight="1" x14ac:dyDescent="0.3">
      <c r="A398" s="1"/>
      <c r="B398" s="1"/>
      <c r="C398" s="1"/>
      <c r="D398" s="2"/>
      <c r="E398" s="1"/>
    </row>
    <row r="399" spans="1:5" ht="14.25" customHeight="1" x14ac:dyDescent="0.3">
      <c r="A399" s="1"/>
      <c r="B399" s="1"/>
      <c r="C399" s="1"/>
      <c r="D399" s="2"/>
      <c r="E399" s="1"/>
    </row>
    <row r="400" spans="1:5" ht="14.25" customHeight="1" x14ac:dyDescent="0.3">
      <c r="A400" s="1"/>
      <c r="B400" s="1"/>
      <c r="C400" s="1"/>
      <c r="D400" s="2"/>
      <c r="E400" s="1"/>
    </row>
    <row r="401" spans="1:5" ht="14.25" customHeight="1" x14ac:dyDescent="0.3">
      <c r="A401" s="1"/>
      <c r="B401" s="1"/>
      <c r="C401" s="1"/>
      <c r="D401" s="2"/>
      <c r="E401" s="1"/>
    </row>
    <row r="402" spans="1:5" ht="14.25" customHeight="1" x14ac:dyDescent="0.3">
      <c r="A402" s="1"/>
      <c r="B402" s="1"/>
      <c r="C402" s="1"/>
      <c r="D402" s="2"/>
      <c r="E402" s="1"/>
    </row>
    <row r="403" spans="1:5" ht="14.25" customHeight="1" x14ac:dyDescent="0.3">
      <c r="A403" s="1"/>
      <c r="B403" s="1"/>
      <c r="C403" s="1"/>
      <c r="D403" s="2"/>
      <c r="E403" s="1"/>
    </row>
    <row r="404" spans="1:5" ht="14.25" customHeight="1" x14ac:dyDescent="0.3">
      <c r="A404" s="1"/>
      <c r="B404" s="1"/>
      <c r="C404" s="1"/>
      <c r="D404" s="2"/>
      <c r="E404" s="1"/>
    </row>
    <row r="405" spans="1:5" ht="14.25" customHeight="1" x14ac:dyDescent="0.3">
      <c r="A405" s="1"/>
      <c r="B405" s="1"/>
      <c r="C405" s="1"/>
      <c r="D405" s="2"/>
      <c r="E405" s="1"/>
    </row>
    <row r="406" spans="1:5" ht="14.25" customHeight="1" x14ac:dyDescent="0.3">
      <c r="A406" s="1"/>
      <c r="B406" s="1"/>
      <c r="C406" s="1"/>
      <c r="D406" s="2"/>
      <c r="E406" s="1"/>
    </row>
    <row r="407" spans="1:5" ht="14.25" customHeight="1" x14ac:dyDescent="0.3">
      <c r="A407" s="1"/>
      <c r="B407" s="1"/>
      <c r="C407" s="1"/>
      <c r="D407" s="2"/>
      <c r="E407" s="1"/>
    </row>
    <row r="408" spans="1:5" ht="14.25" customHeight="1" x14ac:dyDescent="0.3">
      <c r="A408" s="1"/>
      <c r="B408" s="1"/>
      <c r="C408" s="1"/>
      <c r="D408" s="2"/>
      <c r="E408" s="1"/>
    </row>
    <row r="409" spans="1:5" ht="14.25" customHeight="1" x14ac:dyDescent="0.3">
      <c r="A409" s="1"/>
      <c r="B409" s="1"/>
      <c r="C409" s="1"/>
      <c r="D409" s="2"/>
      <c r="E409" s="1"/>
    </row>
    <row r="410" spans="1:5" ht="14.25" customHeight="1" x14ac:dyDescent="0.3">
      <c r="A410" s="1"/>
      <c r="B410" s="1"/>
      <c r="C410" s="1"/>
      <c r="D410" s="2"/>
      <c r="E410" s="1"/>
    </row>
    <row r="411" spans="1:5" ht="14.25" customHeight="1" x14ac:dyDescent="0.3">
      <c r="A411" s="1"/>
      <c r="B411" s="1"/>
      <c r="C411" s="1"/>
      <c r="D411" s="2"/>
      <c r="E411" s="1"/>
    </row>
    <row r="412" spans="1:5" ht="14.25" customHeight="1" x14ac:dyDescent="0.3">
      <c r="A412" s="1"/>
      <c r="B412" s="1"/>
      <c r="C412" s="1"/>
      <c r="D412" s="2"/>
      <c r="E412" s="1"/>
    </row>
    <row r="413" spans="1:5" ht="14.25" customHeight="1" x14ac:dyDescent="0.3">
      <c r="A413" s="1"/>
      <c r="B413" s="1"/>
      <c r="C413" s="1"/>
      <c r="D413" s="2"/>
      <c r="E413" s="1"/>
    </row>
    <row r="414" spans="1:5" ht="14.25" customHeight="1" x14ac:dyDescent="0.3">
      <c r="A414" s="1"/>
      <c r="B414" s="1"/>
      <c r="C414" s="1"/>
      <c r="D414" s="2"/>
      <c r="E414" s="1"/>
    </row>
    <row r="415" spans="1:5" ht="14.25" customHeight="1" x14ac:dyDescent="0.3">
      <c r="A415" s="1"/>
      <c r="B415" s="1"/>
      <c r="C415" s="1"/>
      <c r="D415" s="2"/>
      <c r="E415" s="1"/>
    </row>
    <row r="416" spans="1:5" ht="14.25" customHeight="1" x14ac:dyDescent="0.3">
      <c r="A416" s="1"/>
      <c r="B416" s="1"/>
      <c r="C416" s="1"/>
      <c r="D416" s="2"/>
      <c r="E416" s="1"/>
    </row>
    <row r="417" spans="1:5" ht="14.25" customHeight="1" x14ac:dyDescent="0.3">
      <c r="A417" s="1"/>
      <c r="B417" s="1"/>
      <c r="C417" s="1"/>
      <c r="D417" s="2"/>
      <c r="E417" s="1"/>
    </row>
    <row r="418" spans="1:5" ht="14.25" customHeight="1" x14ac:dyDescent="0.3">
      <c r="A418" s="1"/>
      <c r="B418" s="1"/>
      <c r="C418" s="1"/>
      <c r="D418" s="2"/>
      <c r="E418" s="1"/>
    </row>
    <row r="419" spans="1:5" ht="14.25" customHeight="1" x14ac:dyDescent="0.3">
      <c r="A419" s="1"/>
      <c r="B419" s="1"/>
      <c r="C419" s="1"/>
      <c r="D419" s="2"/>
      <c r="E419" s="1"/>
    </row>
    <row r="420" spans="1:5" ht="14.25" customHeight="1" x14ac:dyDescent="0.3">
      <c r="A420" s="1"/>
      <c r="B420" s="1"/>
      <c r="C420" s="1"/>
      <c r="D420" s="2"/>
      <c r="E420" s="1"/>
    </row>
    <row r="421" spans="1:5" ht="14.25" customHeight="1" x14ac:dyDescent="0.3">
      <c r="A421" s="1"/>
      <c r="B421" s="1"/>
      <c r="C421" s="1"/>
      <c r="D421" s="2"/>
      <c r="E421" s="1"/>
    </row>
    <row r="422" spans="1:5" ht="14.25" customHeight="1" x14ac:dyDescent="0.3">
      <c r="A422" s="1"/>
      <c r="B422" s="1"/>
      <c r="C422" s="1"/>
      <c r="D422" s="2"/>
      <c r="E422" s="1"/>
    </row>
    <row r="423" spans="1:5" ht="14.25" customHeight="1" x14ac:dyDescent="0.3">
      <c r="A423" s="1"/>
      <c r="B423" s="1"/>
      <c r="C423" s="1"/>
      <c r="D423" s="2"/>
      <c r="E423" s="1"/>
    </row>
    <row r="424" spans="1:5" ht="14.25" customHeight="1" x14ac:dyDescent="0.3">
      <c r="A424" s="1"/>
      <c r="B424" s="1"/>
      <c r="C424" s="1"/>
      <c r="D424" s="2"/>
      <c r="E424" s="1"/>
    </row>
    <row r="425" spans="1:5" ht="14.25" customHeight="1" x14ac:dyDescent="0.3">
      <c r="A425" s="1"/>
      <c r="B425" s="1"/>
      <c r="C425" s="1"/>
      <c r="D425" s="2"/>
      <c r="E425" s="1"/>
    </row>
    <row r="426" spans="1:5" ht="14.25" customHeight="1" x14ac:dyDescent="0.3">
      <c r="A426" s="1"/>
      <c r="B426" s="1"/>
      <c r="C426" s="1"/>
      <c r="D426" s="2"/>
      <c r="E426" s="1"/>
    </row>
    <row r="427" spans="1:5" ht="14.25" customHeight="1" x14ac:dyDescent="0.3">
      <c r="A427" s="1"/>
      <c r="B427" s="1"/>
      <c r="C427" s="1"/>
      <c r="D427" s="2"/>
      <c r="E427" s="1"/>
    </row>
    <row r="428" spans="1:5" ht="14.25" customHeight="1" x14ac:dyDescent="0.3">
      <c r="A428" s="1"/>
      <c r="B428" s="1"/>
      <c r="C428" s="1"/>
      <c r="D428" s="2"/>
      <c r="E428" s="1"/>
    </row>
    <row r="429" spans="1:5" ht="14.25" customHeight="1" x14ac:dyDescent="0.3">
      <c r="A429" s="1"/>
      <c r="B429" s="1"/>
      <c r="C429" s="1"/>
      <c r="D429" s="2"/>
      <c r="E429" s="1"/>
    </row>
    <row r="430" spans="1:5" ht="14.25" customHeight="1" x14ac:dyDescent="0.3">
      <c r="A430" s="1"/>
      <c r="B430" s="1"/>
      <c r="C430" s="1"/>
      <c r="D430" s="2"/>
      <c r="E430" s="1"/>
    </row>
    <row r="431" spans="1:5" ht="14.25" customHeight="1" x14ac:dyDescent="0.3">
      <c r="A431" s="1"/>
      <c r="B431" s="1"/>
      <c r="C431" s="1"/>
      <c r="D431" s="2"/>
      <c r="E431" s="1"/>
    </row>
    <row r="432" spans="1:5" ht="14.25" customHeight="1" x14ac:dyDescent="0.3">
      <c r="A432" s="1"/>
      <c r="B432" s="1"/>
      <c r="C432" s="1"/>
      <c r="D432" s="2"/>
      <c r="E432" s="1"/>
    </row>
    <row r="433" spans="1:5" ht="14.25" customHeight="1" x14ac:dyDescent="0.3">
      <c r="A433" s="1"/>
      <c r="B433" s="1"/>
      <c r="C433" s="1"/>
      <c r="D433" s="2"/>
      <c r="E433" s="1"/>
    </row>
    <row r="434" spans="1:5" ht="14.25" customHeight="1" x14ac:dyDescent="0.3">
      <c r="A434" s="1"/>
      <c r="B434" s="1"/>
      <c r="C434" s="1"/>
      <c r="D434" s="2"/>
      <c r="E434" s="1"/>
    </row>
    <row r="435" spans="1:5" ht="14.25" customHeight="1" x14ac:dyDescent="0.3">
      <c r="A435" s="1"/>
      <c r="B435" s="1"/>
      <c r="C435" s="1"/>
      <c r="D435" s="2"/>
      <c r="E435" s="1"/>
    </row>
    <row r="436" spans="1:5" ht="14.25" customHeight="1" x14ac:dyDescent="0.3">
      <c r="A436" s="1"/>
      <c r="B436" s="1"/>
      <c r="C436" s="1"/>
      <c r="D436" s="2"/>
      <c r="E436" s="1"/>
    </row>
    <row r="437" spans="1:5" ht="14.25" customHeight="1" x14ac:dyDescent="0.3">
      <c r="A437" s="1"/>
      <c r="B437" s="1"/>
      <c r="C437" s="1"/>
      <c r="D437" s="2"/>
      <c r="E437" s="1"/>
    </row>
    <row r="438" spans="1:5" ht="14.25" customHeight="1" x14ac:dyDescent="0.3">
      <c r="A438" s="1"/>
      <c r="B438" s="1"/>
      <c r="C438" s="1"/>
      <c r="D438" s="2"/>
      <c r="E438" s="1"/>
    </row>
    <row r="439" spans="1:5" ht="14.25" customHeight="1" x14ac:dyDescent="0.3">
      <c r="A439" s="1"/>
      <c r="B439" s="1"/>
      <c r="C439" s="1"/>
      <c r="D439" s="2"/>
      <c r="E439" s="1"/>
    </row>
    <row r="440" spans="1:5" ht="14.25" customHeight="1" x14ac:dyDescent="0.3">
      <c r="A440" s="1"/>
      <c r="B440" s="1"/>
      <c r="C440" s="1"/>
      <c r="D440" s="2"/>
      <c r="E440" s="1"/>
    </row>
    <row r="441" spans="1:5" ht="14.25" customHeight="1" x14ac:dyDescent="0.3">
      <c r="A441" s="1"/>
      <c r="B441" s="1"/>
      <c r="C441" s="1"/>
      <c r="D441" s="2"/>
      <c r="E441" s="1"/>
    </row>
    <row r="442" spans="1:5" ht="14.25" customHeight="1" x14ac:dyDescent="0.3">
      <c r="A442" s="1"/>
      <c r="B442" s="1"/>
      <c r="C442" s="1"/>
      <c r="D442" s="2"/>
      <c r="E442" s="1"/>
    </row>
    <row r="443" spans="1:5" ht="14.25" customHeight="1" x14ac:dyDescent="0.3">
      <c r="A443" s="1"/>
      <c r="B443" s="1"/>
      <c r="C443" s="1"/>
      <c r="D443" s="2"/>
      <c r="E443" s="1"/>
    </row>
    <row r="444" spans="1:5" ht="14.25" customHeight="1" x14ac:dyDescent="0.3">
      <c r="A444" s="1"/>
      <c r="B444" s="1"/>
      <c r="C444" s="1"/>
      <c r="D444" s="2"/>
      <c r="E444" s="1"/>
    </row>
    <row r="445" spans="1:5" ht="14.25" customHeight="1" x14ac:dyDescent="0.3">
      <c r="A445" s="1"/>
      <c r="B445" s="1"/>
      <c r="C445" s="1"/>
      <c r="D445" s="2"/>
      <c r="E445" s="1"/>
    </row>
    <row r="446" spans="1:5" ht="14.25" customHeight="1" x14ac:dyDescent="0.3">
      <c r="A446" s="1"/>
      <c r="B446" s="1"/>
      <c r="C446" s="1"/>
      <c r="D446" s="2"/>
      <c r="E446" s="1"/>
    </row>
    <row r="447" spans="1:5" ht="14.25" customHeight="1" x14ac:dyDescent="0.3">
      <c r="A447" s="1"/>
      <c r="B447" s="1"/>
      <c r="C447" s="1"/>
      <c r="D447" s="2"/>
      <c r="E447" s="1"/>
    </row>
    <row r="448" spans="1:5" ht="14.25" customHeight="1" x14ac:dyDescent="0.3">
      <c r="A448" s="1"/>
      <c r="B448" s="1"/>
      <c r="C448" s="1"/>
      <c r="D448" s="2"/>
      <c r="E448" s="1"/>
    </row>
    <row r="449" spans="1:5" ht="14.25" customHeight="1" x14ac:dyDescent="0.3">
      <c r="A449" s="1"/>
      <c r="B449" s="1"/>
      <c r="C449" s="1"/>
      <c r="D449" s="2"/>
      <c r="E449" s="1"/>
    </row>
    <row r="450" spans="1:5" ht="14.25" customHeight="1" x14ac:dyDescent="0.3">
      <c r="A450" s="1"/>
      <c r="B450" s="1"/>
      <c r="C450" s="1"/>
      <c r="D450" s="2"/>
      <c r="E450" s="1"/>
    </row>
    <row r="451" spans="1:5" ht="14.25" customHeight="1" x14ac:dyDescent="0.3">
      <c r="A451" s="1"/>
      <c r="B451" s="1"/>
      <c r="C451" s="1"/>
      <c r="D451" s="2"/>
      <c r="E451" s="1"/>
    </row>
    <row r="452" spans="1:5" ht="14.25" customHeight="1" x14ac:dyDescent="0.3">
      <c r="A452" s="1"/>
      <c r="B452" s="1"/>
      <c r="C452" s="1"/>
      <c r="D452" s="2"/>
      <c r="E452" s="1"/>
    </row>
    <row r="453" spans="1:5" ht="14.25" customHeight="1" x14ac:dyDescent="0.3">
      <c r="A453" s="1"/>
      <c r="B453" s="1"/>
      <c r="C453" s="1"/>
      <c r="D453" s="2"/>
      <c r="E453" s="1"/>
    </row>
    <row r="454" spans="1:5" ht="14.25" customHeight="1" x14ac:dyDescent="0.3">
      <c r="A454" s="1"/>
      <c r="B454" s="1"/>
      <c r="C454" s="1"/>
      <c r="D454" s="2"/>
      <c r="E454" s="1"/>
    </row>
    <row r="455" spans="1:5" ht="14.25" customHeight="1" x14ac:dyDescent="0.3">
      <c r="A455" s="1"/>
      <c r="B455" s="1"/>
      <c r="C455" s="1"/>
      <c r="D455" s="2"/>
      <c r="E455" s="1"/>
    </row>
    <row r="456" spans="1:5" ht="14.25" customHeight="1" x14ac:dyDescent="0.3">
      <c r="A456" s="1"/>
      <c r="B456" s="1"/>
      <c r="C456" s="1"/>
      <c r="D456" s="2"/>
      <c r="E456" s="1"/>
    </row>
    <row r="457" spans="1:5" ht="14.25" customHeight="1" x14ac:dyDescent="0.3">
      <c r="A457" s="1"/>
      <c r="B457" s="1"/>
      <c r="C457" s="1"/>
      <c r="D457" s="2"/>
      <c r="E457" s="1"/>
    </row>
    <row r="458" spans="1:5" ht="14.25" customHeight="1" x14ac:dyDescent="0.3">
      <c r="A458" s="1"/>
      <c r="B458" s="1"/>
      <c r="C458" s="1"/>
      <c r="D458" s="2"/>
      <c r="E458" s="1"/>
    </row>
    <row r="459" spans="1:5" ht="14.25" customHeight="1" x14ac:dyDescent="0.3">
      <c r="A459" s="1"/>
      <c r="B459" s="1"/>
      <c r="C459" s="1"/>
      <c r="D459" s="2"/>
      <c r="E459" s="1"/>
    </row>
    <row r="460" spans="1:5" ht="14.25" customHeight="1" x14ac:dyDescent="0.3">
      <c r="A460" s="1"/>
      <c r="B460" s="1"/>
      <c r="C460" s="1"/>
      <c r="D460" s="2"/>
      <c r="E460" s="1"/>
    </row>
    <row r="461" spans="1:5" ht="14.25" customHeight="1" x14ac:dyDescent="0.3">
      <c r="A461" s="1"/>
      <c r="B461" s="1"/>
      <c r="C461" s="1"/>
      <c r="D461" s="2"/>
      <c r="E461" s="1"/>
    </row>
    <row r="462" spans="1:5" ht="14.25" customHeight="1" x14ac:dyDescent="0.3">
      <c r="A462" s="1"/>
      <c r="B462" s="1"/>
      <c r="C462" s="1"/>
      <c r="D462" s="2"/>
      <c r="E462" s="1"/>
    </row>
    <row r="463" spans="1:5" ht="14.25" customHeight="1" x14ac:dyDescent="0.3">
      <c r="A463" s="1"/>
      <c r="B463" s="1"/>
      <c r="C463" s="1"/>
      <c r="D463" s="2"/>
      <c r="E463" s="1"/>
    </row>
    <row r="464" spans="1:5" ht="14.25" customHeight="1" x14ac:dyDescent="0.3">
      <c r="A464" s="1"/>
      <c r="B464" s="1"/>
      <c r="C464" s="1"/>
      <c r="D464" s="2"/>
      <c r="E464" s="1"/>
    </row>
    <row r="465" spans="1:5" ht="14.25" customHeight="1" x14ac:dyDescent="0.3">
      <c r="A465" s="1"/>
      <c r="B465" s="1"/>
      <c r="C465" s="1"/>
      <c r="D465" s="2"/>
      <c r="E465" s="1"/>
    </row>
    <row r="466" spans="1:5" ht="14.25" customHeight="1" x14ac:dyDescent="0.3">
      <c r="A466" s="1"/>
      <c r="B466" s="1"/>
      <c r="C466" s="1"/>
      <c r="D466" s="2"/>
      <c r="E466" s="1"/>
    </row>
    <row r="467" spans="1:5" ht="14.25" customHeight="1" x14ac:dyDescent="0.3">
      <c r="A467" s="1"/>
      <c r="B467" s="1"/>
      <c r="C467" s="1"/>
      <c r="D467" s="2"/>
      <c r="E467" s="1"/>
    </row>
    <row r="468" spans="1:5" ht="14.25" customHeight="1" x14ac:dyDescent="0.3">
      <c r="A468" s="1"/>
      <c r="B468" s="1"/>
      <c r="C468" s="1"/>
      <c r="D468" s="2"/>
      <c r="E468" s="1"/>
    </row>
    <row r="469" spans="1:5" ht="14.25" customHeight="1" x14ac:dyDescent="0.3">
      <c r="A469" s="1"/>
      <c r="B469" s="1"/>
      <c r="C469" s="1"/>
      <c r="D469" s="2"/>
      <c r="E469" s="1"/>
    </row>
    <row r="470" spans="1:5" ht="14.25" customHeight="1" x14ac:dyDescent="0.3">
      <c r="A470" s="1"/>
      <c r="B470" s="1"/>
      <c r="C470" s="1"/>
      <c r="D470" s="2"/>
      <c r="E470" s="1"/>
    </row>
    <row r="471" spans="1:5" ht="14.25" customHeight="1" x14ac:dyDescent="0.3">
      <c r="A471" s="1"/>
      <c r="B471" s="1"/>
      <c r="C471" s="1"/>
      <c r="D471" s="2"/>
      <c r="E471" s="1"/>
    </row>
    <row r="472" spans="1:5" ht="14.25" customHeight="1" x14ac:dyDescent="0.3">
      <c r="A472" s="1"/>
      <c r="B472" s="1"/>
      <c r="C472" s="1"/>
      <c r="D472" s="2"/>
      <c r="E472" s="1"/>
    </row>
    <row r="473" spans="1:5" ht="14.25" customHeight="1" x14ac:dyDescent="0.3">
      <c r="A473" s="1"/>
      <c r="B473" s="1"/>
      <c r="C473" s="1"/>
      <c r="D473" s="2"/>
      <c r="E473" s="1"/>
    </row>
    <row r="474" spans="1:5" ht="14.25" customHeight="1" x14ac:dyDescent="0.3">
      <c r="A474" s="1"/>
      <c r="B474" s="1"/>
      <c r="C474" s="1"/>
      <c r="D474" s="2"/>
      <c r="E474" s="1"/>
    </row>
    <row r="475" spans="1:5" ht="14.25" customHeight="1" x14ac:dyDescent="0.3">
      <c r="A475" s="1"/>
      <c r="B475" s="1"/>
      <c r="C475" s="1"/>
      <c r="D475" s="2"/>
      <c r="E475" s="1"/>
    </row>
    <row r="476" spans="1:5" ht="14.25" customHeight="1" x14ac:dyDescent="0.3">
      <c r="A476" s="1"/>
      <c r="B476" s="1"/>
      <c r="C476" s="1"/>
      <c r="D476" s="2"/>
      <c r="E476" s="1"/>
    </row>
    <row r="477" spans="1:5" ht="14.25" customHeight="1" x14ac:dyDescent="0.3">
      <c r="A477" s="1"/>
      <c r="B477" s="1"/>
      <c r="C477" s="1"/>
      <c r="D477" s="2"/>
      <c r="E477" s="1"/>
    </row>
    <row r="478" spans="1:5" ht="14.25" customHeight="1" x14ac:dyDescent="0.3">
      <c r="A478" s="1"/>
      <c r="B478" s="1"/>
      <c r="C478" s="1"/>
      <c r="D478" s="2"/>
      <c r="E478" s="1"/>
    </row>
    <row r="479" spans="1:5" ht="14.25" customHeight="1" x14ac:dyDescent="0.3">
      <c r="A479" s="1"/>
      <c r="B479" s="1"/>
      <c r="C479" s="1"/>
      <c r="D479" s="2"/>
      <c r="E479" s="1"/>
    </row>
    <row r="480" spans="1:5" ht="14.25" customHeight="1" x14ac:dyDescent="0.3">
      <c r="A480" s="1"/>
      <c r="B480" s="1"/>
      <c r="C480" s="1"/>
      <c r="D480" s="2"/>
      <c r="E480" s="1"/>
    </row>
    <row r="481" spans="1:5" ht="14.25" customHeight="1" x14ac:dyDescent="0.3">
      <c r="A481" s="1"/>
      <c r="B481" s="1"/>
      <c r="C481" s="1"/>
      <c r="D481" s="2"/>
      <c r="E481" s="1"/>
    </row>
    <row r="482" spans="1:5" ht="14.25" customHeight="1" x14ac:dyDescent="0.3">
      <c r="A482" s="1"/>
      <c r="B482" s="1"/>
      <c r="C482" s="1"/>
      <c r="D482" s="2"/>
      <c r="E482" s="1"/>
    </row>
    <row r="483" spans="1:5" ht="14.25" customHeight="1" x14ac:dyDescent="0.3">
      <c r="A483" s="1"/>
      <c r="B483" s="1"/>
      <c r="C483" s="1"/>
      <c r="D483" s="2"/>
      <c r="E483" s="1"/>
    </row>
    <row r="484" spans="1:5" ht="14.25" customHeight="1" x14ac:dyDescent="0.3">
      <c r="A484" s="1"/>
      <c r="B484" s="1"/>
      <c r="C484" s="1"/>
      <c r="D484" s="2"/>
      <c r="E484" s="1"/>
    </row>
    <row r="485" spans="1:5" ht="14.25" customHeight="1" x14ac:dyDescent="0.3">
      <c r="A485" s="1"/>
      <c r="B485" s="1"/>
      <c r="C485" s="1"/>
      <c r="D485" s="2"/>
      <c r="E485" s="1"/>
    </row>
    <row r="486" spans="1:5" ht="14.25" customHeight="1" x14ac:dyDescent="0.3">
      <c r="A486" s="1"/>
      <c r="B486" s="1"/>
      <c r="C486" s="1"/>
      <c r="D486" s="2"/>
      <c r="E486" s="1"/>
    </row>
    <row r="487" spans="1:5" ht="14.25" customHeight="1" x14ac:dyDescent="0.3">
      <c r="A487" s="1"/>
      <c r="B487" s="1"/>
      <c r="C487" s="1"/>
      <c r="D487" s="2"/>
      <c r="E487" s="1"/>
    </row>
    <row r="488" spans="1:5" ht="14.25" customHeight="1" x14ac:dyDescent="0.3">
      <c r="A488" s="1"/>
      <c r="B488" s="1"/>
      <c r="C488" s="1"/>
      <c r="D488" s="2"/>
      <c r="E488" s="1"/>
    </row>
    <row r="489" spans="1:5" ht="14.25" customHeight="1" x14ac:dyDescent="0.3">
      <c r="A489" s="1"/>
      <c r="B489" s="1"/>
      <c r="C489" s="1"/>
      <c r="D489" s="2"/>
      <c r="E489" s="1"/>
    </row>
    <row r="490" spans="1:5" ht="14.25" customHeight="1" x14ac:dyDescent="0.3">
      <c r="A490" s="1"/>
      <c r="B490" s="1"/>
      <c r="C490" s="1"/>
      <c r="D490" s="2"/>
      <c r="E490" s="1"/>
    </row>
    <row r="491" spans="1:5" ht="14.25" customHeight="1" x14ac:dyDescent="0.3">
      <c r="A491" s="1"/>
      <c r="B491" s="1"/>
      <c r="C491" s="1"/>
      <c r="D491" s="2"/>
      <c r="E491" s="1"/>
    </row>
    <row r="492" spans="1:5" ht="14.25" customHeight="1" x14ac:dyDescent="0.3">
      <c r="A492" s="1"/>
      <c r="B492" s="1"/>
      <c r="C492" s="1"/>
      <c r="D492" s="2"/>
      <c r="E492" s="1"/>
    </row>
    <row r="493" spans="1:5" ht="14.25" customHeight="1" x14ac:dyDescent="0.3">
      <c r="A493" s="1"/>
      <c r="B493" s="1"/>
      <c r="C493" s="1"/>
      <c r="D493" s="2"/>
      <c r="E493" s="1"/>
    </row>
    <row r="494" spans="1:5" ht="14.25" customHeight="1" x14ac:dyDescent="0.3">
      <c r="A494" s="1"/>
      <c r="B494" s="1"/>
      <c r="C494" s="1"/>
      <c r="D494" s="2"/>
      <c r="E494" s="1"/>
    </row>
    <row r="495" spans="1:5" ht="14.25" customHeight="1" x14ac:dyDescent="0.3">
      <c r="A495" s="1"/>
      <c r="B495" s="1"/>
      <c r="C495" s="1"/>
      <c r="D495" s="2"/>
      <c r="E495" s="1"/>
    </row>
    <row r="496" spans="1:5" ht="14.25" customHeight="1" x14ac:dyDescent="0.3">
      <c r="A496" s="1"/>
      <c r="B496" s="1"/>
      <c r="C496" s="1"/>
      <c r="D496" s="2"/>
      <c r="E496" s="1"/>
    </row>
    <row r="497" spans="1:5" ht="14.25" customHeight="1" x14ac:dyDescent="0.3">
      <c r="A497" s="1"/>
      <c r="B497" s="1"/>
      <c r="C497" s="1"/>
      <c r="D497" s="2"/>
      <c r="E497" s="1"/>
    </row>
    <row r="498" spans="1:5" ht="14.25" customHeight="1" x14ac:dyDescent="0.3">
      <c r="A498" s="1"/>
      <c r="B498" s="1"/>
      <c r="C498" s="1"/>
      <c r="D498" s="2"/>
      <c r="E498" s="1"/>
    </row>
    <row r="499" spans="1:5" ht="14.25" customHeight="1" x14ac:dyDescent="0.3">
      <c r="A499" s="1"/>
      <c r="B499" s="1"/>
      <c r="C499" s="1"/>
      <c r="D499" s="2"/>
      <c r="E499" s="1"/>
    </row>
    <row r="500" spans="1:5" ht="14.25" customHeight="1" x14ac:dyDescent="0.3">
      <c r="A500" s="1"/>
      <c r="B500" s="1"/>
      <c r="C500" s="1"/>
      <c r="D500" s="2"/>
      <c r="E500" s="1"/>
    </row>
    <row r="501" spans="1:5" ht="14.25" customHeight="1" x14ac:dyDescent="0.3">
      <c r="A501" s="1"/>
      <c r="B501" s="1"/>
      <c r="C501" s="1"/>
      <c r="D501" s="2"/>
      <c r="E501" s="1"/>
    </row>
    <row r="502" spans="1:5" ht="14.25" customHeight="1" x14ac:dyDescent="0.3">
      <c r="A502" s="1"/>
      <c r="B502" s="1"/>
      <c r="C502" s="1"/>
      <c r="D502" s="2"/>
      <c r="E502" s="1"/>
    </row>
    <row r="503" spans="1:5" ht="14.25" customHeight="1" x14ac:dyDescent="0.3">
      <c r="A503" s="1"/>
      <c r="B503" s="1"/>
      <c r="C503" s="1"/>
      <c r="D503" s="2"/>
      <c r="E503" s="1"/>
    </row>
    <row r="504" spans="1:5" ht="14.25" customHeight="1" x14ac:dyDescent="0.3">
      <c r="A504" s="1"/>
      <c r="B504" s="1"/>
      <c r="C504" s="1"/>
      <c r="D504" s="2"/>
      <c r="E504" s="1"/>
    </row>
    <row r="505" spans="1:5" ht="14.25" customHeight="1" x14ac:dyDescent="0.3">
      <c r="A505" s="1"/>
      <c r="B505" s="1"/>
      <c r="C505" s="1"/>
      <c r="D505" s="2"/>
      <c r="E505" s="1"/>
    </row>
    <row r="506" spans="1:5" ht="14.25" customHeight="1" x14ac:dyDescent="0.3">
      <c r="A506" s="1"/>
      <c r="B506" s="1"/>
      <c r="C506" s="1"/>
      <c r="D506" s="2"/>
      <c r="E506" s="1"/>
    </row>
    <row r="507" spans="1:5" ht="14.25" customHeight="1" x14ac:dyDescent="0.3">
      <c r="A507" s="1"/>
      <c r="B507" s="1"/>
      <c r="C507" s="1"/>
      <c r="D507" s="2"/>
      <c r="E507" s="1"/>
    </row>
    <row r="508" spans="1:5" ht="14.25" customHeight="1" x14ac:dyDescent="0.3">
      <c r="A508" s="1"/>
      <c r="B508" s="1"/>
      <c r="C508" s="1"/>
      <c r="D508" s="2"/>
      <c r="E508" s="1"/>
    </row>
    <row r="509" spans="1:5" ht="14.25" customHeight="1" x14ac:dyDescent="0.3">
      <c r="A509" s="1"/>
      <c r="B509" s="1"/>
      <c r="C509" s="1"/>
      <c r="D509" s="2"/>
      <c r="E509" s="1"/>
    </row>
    <row r="510" spans="1:5" ht="14.25" customHeight="1" x14ac:dyDescent="0.3">
      <c r="A510" s="1"/>
      <c r="B510" s="1"/>
      <c r="C510" s="1"/>
      <c r="D510" s="2"/>
      <c r="E510" s="1"/>
    </row>
    <row r="511" spans="1:5" ht="14.25" customHeight="1" x14ac:dyDescent="0.3">
      <c r="A511" s="1"/>
      <c r="B511" s="1"/>
      <c r="C511" s="1"/>
      <c r="D511" s="2"/>
      <c r="E511" s="1"/>
    </row>
    <row r="512" spans="1:5" ht="14.25" customHeight="1" x14ac:dyDescent="0.3">
      <c r="A512" s="1"/>
      <c r="B512" s="1"/>
      <c r="C512" s="1"/>
      <c r="D512" s="2"/>
      <c r="E512" s="1"/>
    </row>
    <row r="513" spans="1:5" ht="14.25" customHeight="1" x14ac:dyDescent="0.3">
      <c r="A513" s="1"/>
      <c r="B513" s="1"/>
      <c r="C513" s="1"/>
      <c r="D513" s="2"/>
      <c r="E513" s="1"/>
    </row>
    <row r="514" spans="1:5" ht="14.25" customHeight="1" x14ac:dyDescent="0.3">
      <c r="A514" s="1"/>
      <c r="B514" s="1"/>
      <c r="C514" s="1"/>
      <c r="D514" s="2"/>
      <c r="E514" s="1"/>
    </row>
    <row r="515" spans="1:5" ht="14.25" customHeight="1" x14ac:dyDescent="0.3">
      <c r="A515" s="1"/>
      <c r="B515" s="1"/>
      <c r="C515" s="1"/>
      <c r="D515" s="2"/>
      <c r="E515" s="1"/>
    </row>
    <row r="516" spans="1:5" ht="14.25" customHeight="1" x14ac:dyDescent="0.3">
      <c r="A516" s="1"/>
      <c r="B516" s="1"/>
      <c r="C516" s="1"/>
      <c r="D516" s="2"/>
      <c r="E516" s="1"/>
    </row>
    <row r="517" spans="1:5" ht="14.25" customHeight="1" x14ac:dyDescent="0.3">
      <c r="A517" s="1"/>
      <c r="B517" s="1"/>
      <c r="C517" s="1"/>
      <c r="D517" s="2"/>
      <c r="E517" s="1"/>
    </row>
    <row r="518" spans="1:5" ht="14.25" customHeight="1" x14ac:dyDescent="0.3">
      <c r="A518" s="1"/>
      <c r="B518" s="1"/>
      <c r="C518" s="1"/>
      <c r="D518" s="2"/>
      <c r="E518" s="1"/>
    </row>
    <row r="519" spans="1:5" ht="14.25" customHeight="1" x14ac:dyDescent="0.3">
      <c r="A519" s="1"/>
      <c r="B519" s="1"/>
      <c r="C519" s="1"/>
      <c r="D519" s="2"/>
      <c r="E519" s="1"/>
    </row>
    <row r="520" spans="1:5" ht="14.25" customHeight="1" x14ac:dyDescent="0.3">
      <c r="A520" s="1"/>
      <c r="B520" s="1"/>
      <c r="C520" s="1"/>
      <c r="D520" s="2"/>
      <c r="E520" s="1"/>
    </row>
    <row r="521" spans="1:5" ht="14.25" customHeight="1" x14ac:dyDescent="0.3">
      <c r="A521" s="1"/>
      <c r="B521" s="1"/>
      <c r="C521" s="1"/>
      <c r="D521" s="2"/>
      <c r="E521" s="1"/>
    </row>
    <row r="522" spans="1:5" ht="14.25" customHeight="1" x14ac:dyDescent="0.3">
      <c r="A522" s="1"/>
      <c r="B522" s="1"/>
      <c r="C522" s="1"/>
      <c r="D522" s="2"/>
      <c r="E522" s="1"/>
    </row>
    <row r="523" spans="1:5" ht="14.25" customHeight="1" x14ac:dyDescent="0.3">
      <c r="A523" s="1"/>
      <c r="B523" s="1"/>
      <c r="C523" s="1"/>
      <c r="D523" s="2"/>
      <c r="E523" s="1"/>
    </row>
    <row r="524" spans="1:5" ht="14.25" customHeight="1" x14ac:dyDescent="0.3">
      <c r="A524" s="1"/>
      <c r="B524" s="1"/>
      <c r="C524" s="1"/>
      <c r="D524" s="2"/>
      <c r="E524" s="1"/>
    </row>
    <row r="525" spans="1:5" ht="14.25" customHeight="1" x14ac:dyDescent="0.3">
      <c r="A525" s="1"/>
      <c r="B525" s="1"/>
      <c r="C525" s="1"/>
      <c r="D525" s="2"/>
      <c r="E525" s="1"/>
    </row>
    <row r="526" spans="1:5" ht="14.25" customHeight="1" x14ac:dyDescent="0.3">
      <c r="A526" s="1"/>
      <c r="B526" s="1"/>
      <c r="C526" s="1"/>
      <c r="D526" s="2"/>
      <c r="E526" s="1"/>
    </row>
    <row r="527" spans="1:5" ht="14.25" customHeight="1" x14ac:dyDescent="0.3">
      <c r="A527" s="1"/>
      <c r="B527" s="1"/>
      <c r="C527" s="1"/>
      <c r="D527" s="2"/>
      <c r="E527" s="1"/>
    </row>
    <row r="528" spans="1:5" ht="14.25" customHeight="1" x14ac:dyDescent="0.3">
      <c r="A528" s="1"/>
      <c r="B528" s="1"/>
      <c r="C528" s="1"/>
      <c r="D528" s="2"/>
      <c r="E528" s="1"/>
    </row>
    <row r="529" spans="1:5" ht="14.25" customHeight="1" x14ac:dyDescent="0.3">
      <c r="A529" s="1"/>
      <c r="B529" s="1"/>
      <c r="C529" s="1"/>
      <c r="D529" s="2"/>
      <c r="E529" s="1"/>
    </row>
    <row r="530" spans="1:5" ht="14.25" customHeight="1" x14ac:dyDescent="0.3">
      <c r="A530" s="1"/>
      <c r="B530" s="1"/>
      <c r="C530" s="1"/>
      <c r="D530" s="2"/>
      <c r="E530" s="1"/>
    </row>
    <row r="531" spans="1:5" ht="14.25" customHeight="1" x14ac:dyDescent="0.3">
      <c r="A531" s="1"/>
      <c r="B531" s="1"/>
      <c r="C531" s="1"/>
      <c r="D531" s="2"/>
      <c r="E531" s="1"/>
    </row>
    <row r="532" spans="1:5" ht="14.25" customHeight="1" x14ac:dyDescent="0.3">
      <c r="A532" s="1"/>
      <c r="B532" s="1"/>
      <c r="C532" s="1"/>
      <c r="D532" s="2"/>
      <c r="E532" s="1"/>
    </row>
    <row r="533" spans="1:5" ht="14.25" customHeight="1" x14ac:dyDescent="0.3">
      <c r="A533" s="1"/>
      <c r="B533" s="1"/>
      <c r="C533" s="1"/>
      <c r="D533" s="2"/>
      <c r="E533" s="1"/>
    </row>
    <row r="534" spans="1:5" ht="14.25" customHeight="1" x14ac:dyDescent="0.3">
      <c r="A534" s="1"/>
      <c r="B534" s="1"/>
      <c r="C534" s="1"/>
      <c r="D534" s="2"/>
      <c r="E534" s="1"/>
    </row>
    <row r="535" spans="1:5" ht="14.25" customHeight="1" x14ac:dyDescent="0.3">
      <c r="A535" s="1"/>
      <c r="B535" s="1"/>
      <c r="C535" s="1"/>
      <c r="D535" s="2"/>
      <c r="E535" s="1"/>
    </row>
    <row r="536" spans="1:5" ht="14.25" customHeight="1" x14ac:dyDescent="0.3">
      <c r="A536" s="1"/>
      <c r="B536" s="1"/>
      <c r="C536" s="1"/>
      <c r="D536" s="2"/>
      <c r="E536" s="1"/>
    </row>
    <row r="537" spans="1:5" ht="14.25" customHeight="1" x14ac:dyDescent="0.3">
      <c r="A537" s="1"/>
      <c r="B537" s="1"/>
      <c r="C537" s="1"/>
      <c r="D537" s="2"/>
      <c r="E537" s="1"/>
    </row>
    <row r="538" spans="1:5" ht="14.25" customHeight="1" x14ac:dyDescent="0.3">
      <c r="A538" s="1"/>
      <c r="B538" s="1"/>
      <c r="C538" s="1"/>
      <c r="D538" s="2"/>
      <c r="E538" s="1"/>
    </row>
    <row r="539" spans="1:5" ht="14.25" customHeight="1" x14ac:dyDescent="0.3">
      <c r="A539" s="1"/>
      <c r="B539" s="1"/>
      <c r="C539" s="1"/>
      <c r="D539" s="2"/>
      <c r="E539" s="1"/>
    </row>
    <row r="540" spans="1:5" ht="14.25" customHeight="1" x14ac:dyDescent="0.3">
      <c r="A540" s="1"/>
      <c r="B540" s="1"/>
      <c r="C540" s="1"/>
      <c r="D540" s="2"/>
      <c r="E540" s="1"/>
    </row>
    <row r="541" spans="1:5" ht="14.25" customHeight="1" x14ac:dyDescent="0.3">
      <c r="A541" s="1"/>
      <c r="B541" s="1"/>
      <c r="C541" s="1"/>
      <c r="D541" s="2"/>
      <c r="E541" s="1"/>
    </row>
    <row r="542" spans="1:5" ht="14.25" customHeight="1" x14ac:dyDescent="0.3">
      <c r="A542" s="1"/>
      <c r="B542" s="1"/>
      <c r="C542" s="1"/>
      <c r="D542" s="2"/>
      <c r="E542" s="1"/>
    </row>
    <row r="543" spans="1:5" ht="14.25" customHeight="1" x14ac:dyDescent="0.3">
      <c r="A543" s="1"/>
      <c r="B543" s="1"/>
      <c r="C543" s="1"/>
      <c r="D543" s="2"/>
      <c r="E543" s="1"/>
    </row>
    <row r="544" spans="1:5" ht="14.25" customHeight="1" x14ac:dyDescent="0.3">
      <c r="A544" s="1"/>
      <c r="B544" s="1"/>
      <c r="C544" s="1"/>
      <c r="D544" s="2"/>
      <c r="E544" s="1"/>
    </row>
    <row r="545" spans="1:5" ht="14.25" customHeight="1" x14ac:dyDescent="0.3">
      <c r="A545" s="1"/>
      <c r="B545" s="1"/>
      <c r="C545" s="1"/>
      <c r="D545" s="2"/>
      <c r="E545" s="1"/>
    </row>
    <row r="546" spans="1:5" ht="14.25" customHeight="1" x14ac:dyDescent="0.3">
      <c r="A546" s="1"/>
      <c r="B546" s="1"/>
      <c r="C546" s="1"/>
      <c r="D546" s="2"/>
      <c r="E546" s="1"/>
    </row>
    <row r="547" spans="1:5" ht="14.25" customHeight="1" x14ac:dyDescent="0.3">
      <c r="A547" s="1"/>
      <c r="B547" s="1"/>
      <c r="C547" s="1"/>
      <c r="D547" s="2"/>
      <c r="E547" s="1"/>
    </row>
    <row r="548" spans="1:5" ht="14.25" customHeight="1" x14ac:dyDescent="0.3">
      <c r="A548" s="1"/>
      <c r="B548" s="1"/>
      <c r="C548" s="1"/>
      <c r="D548" s="2"/>
      <c r="E548" s="1"/>
    </row>
    <row r="549" spans="1:5" ht="14.25" customHeight="1" x14ac:dyDescent="0.3">
      <c r="A549" s="1"/>
      <c r="B549" s="1"/>
      <c r="C549" s="1"/>
      <c r="D549" s="2"/>
      <c r="E549" s="1"/>
    </row>
    <row r="550" spans="1:5" ht="14.25" customHeight="1" x14ac:dyDescent="0.3">
      <c r="A550" s="1"/>
      <c r="B550" s="1"/>
      <c r="C550" s="1"/>
      <c r="D550" s="2"/>
      <c r="E550" s="1"/>
    </row>
    <row r="551" spans="1:5" ht="14.25" customHeight="1" x14ac:dyDescent="0.3">
      <c r="A551" s="1"/>
      <c r="B551" s="1"/>
      <c r="C551" s="1"/>
      <c r="D551" s="2"/>
      <c r="E551" s="1"/>
    </row>
    <row r="552" spans="1:5" ht="14.25" customHeight="1" x14ac:dyDescent="0.3">
      <c r="A552" s="1"/>
      <c r="B552" s="1"/>
      <c r="C552" s="1"/>
      <c r="D552" s="2"/>
      <c r="E552" s="1"/>
    </row>
    <row r="553" spans="1:5" ht="14.25" customHeight="1" x14ac:dyDescent="0.3">
      <c r="A553" s="1"/>
      <c r="B553" s="1"/>
      <c r="C553" s="1"/>
      <c r="D553" s="2"/>
      <c r="E553" s="1"/>
    </row>
    <row r="554" spans="1:5" ht="14.25" customHeight="1" x14ac:dyDescent="0.3">
      <c r="A554" s="1"/>
      <c r="B554" s="1"/>
      <c r="C554" s="1"/>
      <c r="D554" s="2"/>
      <c r="E554" s="1"/>
    </row>
    <row r="555" spans="1:5" ht="14.25" customHeight="1" x14ac:dyDescent="0.3">
      <c r="A555" s="1"/>
      <c r="B555" s="1"/>
      <c r="C555" s="1"/>
      <c r="D555" s="2"/>
      <c r="E555" s="1"/>
    </row>
    <row r="556" spans="1:5" ht="14.25" customHeight="1" x14ac:dyDescent="0.3">
      <c r="A556" s="1"/>
      <c r="B556" s="1"/>
      <c r="C556" s="1"/>
      <c r="D556" s="2"/>
      <c r="E556" s="1"/>
    </row>
    <row r="557" spans="1:5" ht="14.25" customHeight="1" x14ac:dyDescent="0.3">
      <c r="A557" s="1"/>
      <c r="B557" s="1"/>
      <c r="C557" s="1"/>
      <c r="D557" s="2"/>
      <c r="E557" s="1"/>
    </row>
    <row r="558" spans="1:5" ht="14.25" customHeight="1" x14ac:dyDescent="0.3">
      <c r="A558" s="1"/>
      <c r="B558" s="1"/>
      <c r="C558" s="1"/>
      <c r="D558" s="2"/>
      <c r="E558" s="1"/>
    </row>
    <row r="559" spans="1:5" ht="14.25" customHeight="1" x14ac:dyDescent="0.3">
      <c r="A559" s="1"/>
      <c r="B559" s="1"/>
      <c r="C559" s="1"/>
      <c r="D559" s="2"/>
      <c r="E559" s="1"/>
    </row>
    <row r="560" spans="1:5" ht="14.25" customHeight="1" x14ac:dyDescent="0.3">
      <c r="A560" s="1"/>
      <c r="B560" s="1"/>
      <c r="C560" s="1"/>
      <c r="D560" s="2"/>
      <c r="E560" s="1"/>
    </row>
    <row r="561" spans="1:5" ht="14.25" customHeight="1" x14ac:dyDescent="0.3">
      <c r="A561" s="1"/>
      <c r="B561" s="1"/>
      <c r="C561" s="1"/>
      <c r="D561" s="2"/>
      <c r="E561" s="1"/>
    </row>
    <row r="562" spans="1:5" ht="14.25" customHeight="1" x14ac:dyDescent="0.3">
      <c r="A562" s="1"/>
      <c r="B562" s="1"/>
      <c r="C562" s="1"/>
      <c r="D562" s="2"/>
      <c r="E562" s="1"/>
    </row>
    <row r="563" spans="1:5" ht="14.25" customHeight="1" x14ac:dyDescent="0.3">
      <c r="A563" s="1"/>
      <c r="B563" s="1"/>
      <c r="C563" s="1"/>
      <c r="D563" s="2"/>
      <c r="E563" s="1"/>
    </row>
    <row r="564" spans="1:5" ht="14.25" customHeight="1" x14ac:dyDescent="0.3">
      <c r="A564" s="1"/>
      <c r="B564" s="1"/>
      <c r="C564" s="1"/>
      <c r="D564" s="2"/>
      <c r="E564" s="1"/>
    </row>
    <row r="565" spans="1:5" ht="14.25" customHeight="1" x14ac:dyDescent="0.3">
      <c r="A565" s="1"/>
      <c r="B565" s="1"/>
      <c r="C565" s="1"/>
      <c r="D565" s="2"/>
      <c r="E565" s="1"/>
    </row>
    <row r="566" spans="1:5" ht="14.25" customHeight="1" x14ac:dyDescent="0.3">
      <c r="A566" s="1"/>
      <c r="B566" s="1"/>
      <c r="C566" s="1"/>
      <c r="D566" s="2"/>
      <c r="E566" s="1"/>
    </row>
    <row r="567" spans="1:5" ht="14.25" customHeight="1" x14ac:dyDescent="0.3">
      <c r="A567" s="1"/>
      <c r="B567" s="1"/>
      <c r="C567" s="1"/>
      <c r="D567" s="2"/>
      <c r="E567" s="1"/>
    </row>
    <row r="568" spans="1:5" ht="14.25" customHeight="1" x14ac:dyDescent="0.3">
      <c r="A568" s="1"/>
      <c r="B568" s="1"/>
      <c r="C568" s="1"/>
      <c r="D568" s="2"/>
      <c r="E568" s="1"/>
    </row>
    <row r="569" spans="1:5" ht="14.25" customHeight="1" x14ac:dyDescent="0.3">
      <c r="A569" s="1"/>
      <c r="B569" s="1"/>
      <c r="C569" s="1"/>
      <c r="D569" s="2"/>
      <c r="E569" s="1"/>
    </row>
    <row r="570" spans="1:5" ht="14.25" customHeight="1" x14ac:dyDescent="0.3">
      <c r="A570" s="1"/>
      <c r="B570" s="1"/>
      <c r="C570" s="1"/>
      <c r="D570" s="2"/>
      <c r="E570" s="1"/>
    </row>
    <row r="571" spans="1:5" ht="14.25" customHeight="1" x14ac:dyDescent="0.3">
      <c r="A571" s="1"/>
      <c r="B571" s="1"/>
      <c r="C571" s="1"/>
      <c r="D571" s="2"/>
      <c r="E571" s="1"/>
    </row>
    <row r="572" spans="1:5" ht="14.25" customHeight="1" x14ac:dyDescent="0.3">
      <c r="A572" s="1"/>
      <c r="B572" s="1"/>
      <c r="C572" s="1"/>
      <c r="D572" s="2"/>
      <c r="E572" s="1"/>
    </row>
    <row r="573" spans="1:5" ht="14.25" customHeight="1" x14ac:dyDescent="0.3">
      <c r="A573" s="1"/>
      <c r="B573" s="1"/>
      <c r="C573" s="1"/>
      <c r="D573" s="2"/>
      <c r="E573" s="1"/>
    </row>
    <row r="574" spans="1:5" ht="14.25" customHeight="1" x14ac:dyDescent="0.3">
      <c r="A574" s="1"/>
      <c r="B574" s="1"/>
      <c r="C574" s="1"/>
      <c r="D574" s="2"/>
      <c r="E574" s="1"/>
    </row>
    <row r="575" spans="1:5" ht="14.25" customHeight="1" x14ac:dyDescent="0.3">
      <c r="A575" s="1"/>
      <c r="B575" s="1"/>
      <c r="C575" s="1"/>
      <c r="D575" s="2"/>
      <c r="E575" s="1"/>
    </row>
    <row r="576" spans="1:5" ht="14.25" customHeight="1" x14ac:dyDescent="0.3">
      <c r="A576" s="1"/>
      <c r="B576" s="1"/>
      <c r="C576" s="1"/>
      <c r="D576" s="2"/>
      <c r="E576" s="1"/>
    </row>
    <row r="577" spans="1:5" ht="14.25" customHeight="1" x14ac:dyDescent="0.3">
      <c r="A577" s="1"/>
      <c r="B577" s="1"/>
      <c r="C577" s="1"/>
      <c r="D577" s="2"/>
      <c r="E577" s="1"/>
    </row>
    <row r="578" spans="1:5" ht="14.25" customHeight="1" x14ac:dyDescent="0.3">
      <c r="A578" s="1"/>
      <c r="B578" s="1"/>
      <c r="C578" s="1"/>
      <c r="D578" s="2"/>
      <c r="E578" s="1"/>
    </row>
    <row r="579" spans="1:5" ht="14.25" customHeight="1" x14ac:dyDescent="0.3">
      <c r="A579" s="1"/>
      <c r="B579" s="1"/>
      <c r="C579" s="1"/>
      <c r="D579" s="2"/>
      <c r="E579" s="1"/>
    </row>
    <row r="580" spans="1:5" ht="14.25" customHeight="1" x14ac:dyDescent="0.3">
      <c r="A580" s="1"/>
      <c r="B580" s="1"/>
      <c r="C580" s="1"/>
      <c r="D580" s="2"/>
      <c r="E580" s="1"/>
    </row>
    <row r="581" spans="1:5" ht="14.25" customHeight="1" x14ac:dyDescent="0.3">
      <c r="A581" s="1"/>
      <c r="B581" s="1"/>
      <c r="C581" s="1"/>
      <c r="D581" s="2"/>
      <c r="E581" s="1"/>
    </row>
    <row r="582" spans="1:5" ht="14.25" customHeight="1" x14ac:dyDescent="0.3">
      <c r="A582" s="1"/>
      <c r="B582" s="1"/>
      <c r="C582" s="1"/>
      <c r="D582" s="2"/>
      <c r="E582" s="1"/>
    </row>
    <row r="583" spans="1:5" ht="14.25" customHeight="1" x14ac:dyDescent="0.3">
      <c r="A583" s="1"/>
      <c r="B583" s="1"/>
      <c r="C583" s="1"/>
      <c r="D583" s="2"/>
      <c r="E583" s="1"/>
    </row>
    <row r="584" spans="1:5" ht="14.25" customHeight="1" x14ac:dyDescent="0.3">
      <c r="A584" s="1"/>
      <c r="B584" s="1"/>
      <c r="C584" s="1"/>
      <c r="D584" s="2"/>
      <c r="E584" s="1"/>
    </row>
    <row r="585" spans="1:5" ht="14.25" customHeight="1" x14ac:dyDescent="0.3">
      <c r="A585" s="1"/>
      <c r="B585" s="1"/>
      <c r="C585" s="1"/>
      <c r="D585" s="2"/>
      <c r="E585" s="1"/>
    </row>
    <row r="586" spans="1:5" ht="14.25" customHeight="1" x14ac:dyDescent="0.3">
      <c r="A586" s="1"/>
      <c r="B586" s="1"/>
      <c r="C586" s="1"/>
      <c r="D586" s="2"/>
      <c r="E586" s="1"/>
    </row>
    <row r="587" spans="1:5" ht="14.25" customHeight="1" x14ac:dyDescent="0.3">
      <c r="A587" s="1"/>
      <c r="B587" s="1"/>
      <c r="C587" s="1"/>
      <c r="D587" s="2"/>
      <c r="E587" s="1"/>
    </row>
    <row r="588" spans="1:5" ht="14.25" customHeight="1" x14ac:dyDescent="0.3">
      <c r="A588" s="1"/>
      <c r="B588" s="1"/>
      <c r="C588" s="1"/>
      <c r="D588" s="2"/>
      <c r="E588" s="1"/>
    </row>
    <row r="589" spans="1:5" ht="14.25" customHeight="1" x14ac:dyDescent="0.3">
      <c r="A589" s="1"/>
      <c r="B589" s="1"/>
      <c r="C589" s="1"/>
      <c r="D589" s="2"/>
      <c r="E589" s="1"/>
    </row>
    <row r="590" spans="1:5" ht="14.25" customHeight="1" x14ac:dyDescent="0.3">
      <c r="A590" s="1"/>
      <c r="B590" s="1"/>
      <c r="C590" s="1"/>
      <c r="D590" s="2"/>
      <c r="E590" s="1"/>
    </row>
    <row r="591" spans="1:5" ht="14.25" customHeight="1" x14ac:dyDescent="0.3">
      <c r="A591" s="1"/>
      <c r="B591" s="1"/>
      <c r="C591" s="1"/>
      <c r="D591" s="2"/>
      <c r="E591" s="1"/>
    </row>
    <row r="592" spans="1:5" ht="14.25" customHeight="1" x14ac:dyDescent="0.3">
      <c r="A592" s="1"/>
      <c r="B592" s="1"/>
      <c r="C592" s="1"/>
      <c r="D592" s="2"/>
      <c r="E592" s="1"/>
    </row>
    <row r="593" spans="1:5" ht="14.25" customHeight="1" x14ac:dyDescent="0.3">
      <c r="A593" s="1"/>
      <c r="B593" s="1"/>
      <c r="C593" s="1"/>
      <c r="D593" s="2"/>
      <c r="E593" s="1"/>
    </row>
    <row r="594" spans="1:5" ht="14.25" customHeight="1" x14ac:dyDescent="0.3">
      <c r="A594" s="1"/>
      <c r="B594" s="1"/>
      <c r="C594" s="1"/>
      <c r="D594" s="2"/>
      <c r="E594" s="1"/>
    </row>
    <row r="595" spans="1:5" ht="14.25" customHeight="1" x14ac:dyDescent="0.3">
      <c r="A595" s="1"/>
      <c r="B595" s="1"/>
      <c r="C595" s="1"/>
      <c r="D595" s="2"/>
      <c r="E595" s="1"/>
    </row>
    <row r="596" spans="1:5" ht="14.25" customHeight="1" x14ac:dyDescent="0.3">
      <c r="A596" s="1"/>
      <c r="B596" s="1"/>
      <c r="C596" s="1"/>
      <c r="D596" s="2"/>
      <c r="E596" s="1"/>
    </row>
    <row r="597" spans="1:5" ht="14.25" customHeight="1" x14ac:dyDescent="0.3">
      <c r="A597" s="1"/>
      <c r="B597" s="1"/>
      <c r="C597" s="1"/>
      <c r="D597" s="2"/>
      <c r="E597" s="1"/>
    </row>
    <row r="598" spans="1:5" ht="14.25" customHeight="1" x14ac:dyDescent="0.3">
      <c r="A598" s="1"/>
      <c r="B598" s="1"/>
      <c r="C598" s="1"/>
      <c r="D598" s="2"/>
      <c r="E598" s="1"/>
    </row>
    <row r="599" spans="1:5" ht="14.25" customHeight="1" x14ac:dyDescent="0.3">
      <c r="A599" s="1"/>
      <c r="B599" s="1"/>
      <c r="C599" s="1"/>
      <c r="D599" s="2"/>
      <c r="E599" s="1"/>
    </row>
    <row r="600" spans="1:5" ht="14.25" customHeight="1" x14ac:dyDescent="0.3">
      <c r="A600" s="1"/>
      <c r="B600" s="1"/>
      <c r="C600" s="1"/>
      <c r="D600" s="2"/>
      <c r="E600" s="1"/>
    </row>
    <row r="601" spans="1:5" ht="14.25" customHeight="1" x14ac:dyDescent="0.3">
      <c r="A601" s="1"/>
      <c r="B601" s="1"/>
      <c r="C601" s="1"/>
      <c r="D601" s="2"/>
      <c r="E601" s="1"/>
    </row>
    <row r="602" spans="1:5" ht="14.25" customHeight="1" x14ac:dyDescent="0.3">
      <c r="A602" s="1"/>
      <c r="B602" s="1"/>
      <c r="C602" s="1"/>
      <c r="D602" s="2"/>
      <c r="E602" s="1"/>
    </row>
    <row r="603" spans="1:5" ht="14.25" customHeight="1" x14ac:dyDescent="0.3">
      <c r="A603" s="1"/>
      <c r="B603" s="1"/>
      <c r="C603" s="1"/>
      <c r="D603" s="2"/>
      <c r="E603" s="1"/>
    </row>
    <row r="604" spans="1:5" ht="14.25" customHeight="1" x14ac:dyDescent="0.3">
      <c r="A604" s="1"/>
      <c r="B604" s="1"/>
      <c r="C604" s="1"/>
      <c r="D604" s="2"/>
      <c r="E604" s="1"/>
    </row>
    <row r="605" spans="1:5" ht="14.25" customHeight="1" x14ac:dyDescent="0.3">
      <c r="A605" s="1"/>
      <c r="B605" s="1"/>
      <c r="C605" s="1"/>
      <c r="D605" s="2"/>
      <c r="E605" s="1"/>
    </row>
    <row r="606" spans="1:5" ht="14.25" customHeight="1" x14ac:dyDescent="0.3">
      <c r="A606" s="1"/>
      <c r="B606" s="1"/>
      <c r="C606" s="1"/>
      <c r="D606" s="2"/>
      <c r="E606" s="1"/>
    </row>
    <row r="607" spans="1:5" ht="14.25" customHeight="1" x14ac:dyDescent="0.3">
      <c r="A607" s="1"/>
      <c r="B607" s="1"/>
      <c r="C607" s="1"/>
      <c r="D607" s="2"/>
      <c r="E607" s="1"/>
    </row>
    <row r="608" spans="1:5" ht="14.25" customHeight="1" x14ac:dyDescent="0.3">
      <c r="A608" s="1"/>
      <c r="B608" s="1"/>
      <c r="C608" s="1"/>
      <c r="D608" s="2"/>
      <c r="E608" s="1"/>
    </row>
    <row r="609" spans="1:5" ht="14.25" customHeight="1" x14ac:dyDescent="0.3">
      <c r="A609" s="1"/>
      <c r="B609" s="1"/>
      <c r="C609" s="1"/>
      <c r="D609" s="2"/>
      <c r="E609" s="1"/>
    </row>
    <row r="610" spans="1:5" ht="14.25" customHeight="1" x14ac:dyDescent="0.3">
      <c r="A610" s="1"/>
      <c r="B610" s="1"/>
      <c r="C610" s="1"/>
      <c r="D610" s="2"/>
      <c r="E610" s="1"/>
    </row>
    <row r="611" spans="1:5" ht="14.25" customHeight="1" x14ac:dyDescent="0.3">
      <c r="A611" s="1"/>
      <c r="B611" s="1"/>
      <c r="C611" s="1"/>
      <c r="D611" s="2"/>
      <c r="E611" s="1"/>
    </row>
    <row r="612" spans="1:5" ht="14.25" customHeight="1" x14ac:dyDescent="0.3">
      <c r="A612" s="1"/>
      <c r="B612" s="1"/>
      <c r="C612" s="1"/>
      <c r="D612" s="2"/>
      <c r="E612" s="1"/>
    </row>
    <row r="613" spans="1:5" ht="14.25" customHeight="1" x14ac:dyDescent="0.3">
      <c r="A613" s="1"/>
      <c r="B613" s="1"/>
      <c r="C613" s="1"/>
      <c r="D613" s="2"/>
      <c r="E613" s="1"/>
    </row>
    <row r="614" spans="1:5" ht="14.25" customHeight="1" x14ac:dyDescent="0.3">
      <c r="A614" s="1"/>
      <c r="B614" s="1"/>
      <c r="C614" s="1"/>
      <c r="D614" s="2"/>
      <c r="E614" s="1"/>
    </row>
    <row r="615" spans="1:5" ht="14.25" customHeight="1" x14ac:dyDescent="0.3">
      <c r="A615" s="1"/>
      <c r="B615" s="1"/>
      <c r="C615" s="1"/>
      <c r="D615" s="2"/>
      <c r="E615" s="1"/>
    </row>
    <row r="616" spans="1:5" ht="14.25" customHeight="1" x14ac:dyDescent="0.3">
      <c r="A616" s="1"/>
      <c r="B616" s="1"/>
      <c r="C616" s="1"/>
      <c r="D616" s="2"/>
      <c r="E616" s="1"/>
    </row>
    <row r="617" spans="1:5" ht="14.25" customHeight="1" x14ac:dyDescent="0.3">
      <c r="A617" s="1"/>
      <c r="B617" s="1"/>
      <c r="C617" s="1"/>
      <c r="D617" s="2"/>
      <c r="E617" s="1"/>
    </row>
    <row r="618" spans="1:5" ht="14.25" customHeight="1" x14ac:dyDescent="0.3">
      <c r="A618" s="1"/>
      <c r="B618" s="1"/>
      <c r="C618" s="1"/>
      <c r="D618" s="2"/>
      <c r="E618" s="1"/>
    </row>
    <row r="619" spans="1:5" ht="14.25" customHeight="1" x14ac:dyDescent="0.3">
      <c r="A619" s="1"/>
      <c r="B619" s="1"/>
      <c r="C619" s="1"/>
      <c r="D619" s="2"/>
      <c r="E619" s="1"/>
    </row>
    <row r="620" spans="1:5" ht="14.25" customHeight="1" x14ac:dyDescent="0.3">
      <c r="A620" s="1"/>
      <c r="B620" s="1"/>
      <c r="C620" s="1"/>
      <c r="D620" s="2"/>
      <c r="E620" s="1"/>
    </row>
    <row r="621" spans="1:5" ht="14.25" customHeight="1" x14ac:dyDescent="0.3">
      <c r="A621" s="1"/>
      <c r="B621" s="1"/>
      <c r="C621" s="1"/>
      <c r="D621" s="2"/>
      <c r="E621" s="1"/>
    </row>
    <row r="622" spans="1:5" ht="14.25" customHeight="1" x14ac:dyDescent="0.3">
      <c r="A622" s="1"/>
      <c r="B622" s="1"/>
      <c r="C622" s="1"/>
      <c r="D622" s="2"/>
      <c r="E622" s="1"/>
    </row>
    <row r="623" spans="1:5" ht="14.25" customHeight="1" x14ac:dyDescent="0.3">
      <c r="A623" s="1"/>
      <c r="B623" s="1"/>
      <c r="C623" s="1"/>
      <c r="D623" s="2"/>
      <c r="E623" s="1"/>
    </row>
    <row r="624" spans="1:5" ht="14.25" customHeight="1" x14ac:dyDescent="0.3">
      <c r="A624" s="1"/>
      <c r="B624" s="1"/>
      <c r="C624" s="1"/>
      <c r="D624" s="2"/>
      <c r="E624" s="1"/>
    </row>
    <row r="625" spans="1:5" ht="14.25" customHeight="1" x14ac:dyDescent="0.3">
      <c r="A625" s="1"/>
      <c r="B625" s="1"/>
      <c r="C625" s="1"/>
      <c r="D625" s="2"/>
      <c r="E625" s="1"/>
    </row>
    <row r="626" spans="1:5" ht="14.25" customHeight="1" x14ac:dyDescent="0.3">
      <c r="A626" s="1"/>
      <c r="B626" s="1"/>
      <c r="C626" s="1"/>
      <c r="D626" s="2"/>
      <c r="E626" s="1"/>
    </row>
    <row r="627" spans="1:5" ht="14.25" customHeight="1" x14ac:dyDescent="0.3">
      <c r="A627" s="1"/>
      <c r="B627" s="1"/>
      <c r="C627" s="1"/>
      <c r="D627" s="2"/>
      <c r="E627" s="1"/>
    </row>
    <row r="628" spans="1:5" ht="14.25" customHeight="1" x14ac:dyDescent="0.3">
      <c r="A628" s="1"/>
      <c r="B628" s="1"/>
      <c r="C628" s="1"/>
      <c r="D628" s="2"/>
      <c r="E628" s="1"/>
    </row>
    <row r="629" spans="1:5" ht="14.25" customHeight="1" x14ac:dyDescent="0.3">
      <c r="A629" s="1"/>
      <c r="B629" s="1"/>
      <c r="C629" s="1"/>
      <c r="D629" s="2"/>
      <c r="E629" s="1"/>
    </row>
    <row r="630" spans="1:5" ht="14.25" customHeight="1" x14ac:dyDescent="0.3">
      <c r="A630" s="1"/>
      <c r="B630" s="1"/>
      <c r="C630" s="1"/>
      <c r="D630" s="2"/>
      <c r="E630" s="1"/>
    </row>
    <row r="631" spans="1:5" ht="14.25" customHeight="1" x14ac:dyDescent="0.3">
      <c r="A631" s="1"/>
      <c r="B631" s="1"/>
      <c r="C631" s="1"/>
      <c r="D631" s="2"/>
      <c r="E631" s="1"/>
    </row>
    <row r="632" spans="1:5" ht="14.25" customHeight="1" x14ac:dyDescent="0.3">
      <c r="A632" s="1"/>
      <c r="B632" s="1"/>
      <c r="C632" s="1"/>
      <c r="D632" s="2"/>
      <c r="E632" s="1"/>
    </row>
    <row r="633" spans="1:5" ht="14.25" customHeight="1" x14ac:dyDescent="0.3">
      <c r="A633" s="1"/>
      <c r="B633" s="1"/>
      <c r="C633" s="1"/>
      <c r="D633" s="2"/>
      <c r="E633" s="1"/>
    </row>
    <row r="634" spans="1:5" ht="14.25" customHeight="1" x14ac:dyDescent="0.3">
      <c r="A634" s="1"/>
      <c r="B634" s="1"/>
      <c r="C634" s="1"/>
      <c r="D634" s="2"/>
      <c r="E634" s="1"/>
    </row>
    <row r="635" spans="1:5" ht="14.25" customHeight="1" x14ac:dyDescent="0.3">
      <c r="A635" s="1"/>
      <c r="B635" s="1"/>
      <c r="C635" s="1"/>
      <c r="D635" s="2"/>
      <c r="E635" s="1"/>
    </row>
    <row r="636" spans="1:5" ht="14.25" customHeight="1" x14ac:dyDescent="0.3">
      <c r="A636" s="1"/>
      <c r="B636" s="1"/>
      <c r="C636" s="1"/>
      <c r="D636" s="2"/>
      <c r="E636" s="1"/>
    </row>
    <row r="637" spans="1:5" ht="14.25" customHeight="1" x14ac:dyDescent="0.3">
      <c r="A637" s="1"/>
      <c r="B637" s="1"/>
      <c r="C637" s="1"/>
      <c r="D637" s="2"/>
      <c r="E637" s="1"/>
    </row>
    <row r="638" spans="1:5" ht="14.25" customHeight="1" x14ac:dyDescent="0.3">
      <c r="A638" s="1"/>
      <c r="B638" s="1"/>
      <c r="C638" s="1"/>
      <c r="D638" s="2"/>
      <c r="E638" s="1"/>
    </row>
    <row r="639" spans="1:5" ht="14.25" customHeight="1" x14ac:dyDescent="0.3">
      <c r="A639" s="1"/>
      <c r="B639" s="1"/>
      <c r="C639" s="1"/>
      <c r="D639" s="2"/>
      <c r="E639" s="1"/>
    </row>
    <row r="640" spans="1:5" ht="14.25" customHeight="1" x14ac:dyDescent="0.3">
      <c r="A640" s="1"/>
      <c r="B640" s="1"/>
      <c r="C640" s="1"/>
      <c r="D640" s="2"/>
      <c r="E640" s="1"/>
    </row>
    <row r="641" spans="1:5" ht="14.25" customHeight="1" x14ac:dyDescent="0.3">
      <c r="A641" s="1"/>
      <c r="B641" s="1"/>
      <c r="C641" s="1"/>
      <c r="D641" s="2"/>
      <c r="E641" s="1"/>
    </row>
    <row r="642" spans="1:5" ht="14.25" customHeight="1" x14ac:dyDescent="0.3">
      <c r="A642" s="1"/>
      <c r="B642" s="1"/>
      <c r="C642" s="1"/>
      <c r="D642" s="2"/>
      <c r="E642" s="1"/>
    </row>
    <row r="643" spans="1:5" ht="14.25" customHeight="1" x14ac:dyDescent="0.3">
      <c r="A643" s="1"/>
      <c r="B643" s="1"/>
      <c r="C643" s="1"/>
      <c r="D643" s="2"/>
      <c r="E643" s="1"/>
    </row>
    <row r="644" spans="1:5" ht="14.25" customHeight="1" x14ac:dyDescent="0.3">
      <c r="A644" s="1"/>
      <c r="B644" s="1"/>
      <c r="C644" s="1"/>
      <c r="D644" s="2"/>
      <c r="E644" s="1"/>
    </row>
    <row r="645" spans="1:5" ht="14.25" customHeight="1" x14ac:dyDescent="0.3">
      <c r="A645" s="1"/>
      <c r="B645" s="1"/>
      <c r="C645" s="1"/>
      <c r="D645" s="2"/>
      <c r="E645" s="1"/>
    </row>
    <row r="646" spans="1:5" ht="14.25" customHeight="1" x14ac:dyDescent="0.3">
      <c r="A646" s="1"/>
      <c r="B646" s="1"/>
      <c r="C646" s="1"/>
      <c r="D646" s="2"/>
      <c r="E646" s="1"/>
    </row>
    <row r="647" spans="1:5" ht="14.25" customHeight="1" x14ac:dyDescent="0.3">
      <c r="A647" s="1"/>
      <c r="B647" s="1"/>
      <c r="C647" s="1"/>
      <c r="D647" s="2"/>
      <c r="E647" s="1"/>
    </row>
    <row r="648" spans="1:5" ht="14.25" customHeight="1" x14ac:dyDescent="0.3">
      <c r="A648" s="1"/>
      <c r="B648" s="1"/>
      <c r="C648" s="1"/>
      <c r="D648" s="2"/>
      <c r="E648" s="1"/>
    </row>
    <row r="649" spans="1:5" ht="14.25" customHeight="1" x14ac:dyDescent="0.3">
      <c r="A649" s="1"/>
      <c r="B649" s="1"/>
      <c r="C649" s="1"/>
      <c r="D649" s="2"/>
      <c r="E649" s="1"/>
    </row>
    <row r="650" spans="1:5" ht="14.25" customHeight="1" x14ac:dyDescent="0.3">
      <c r="A650" s="1"/>
      <c r="B650" s="1"/>
      <c r="C650" s="1"/>
      <c r="D650" s="2"/>
      <c r="E650" s="1"/>
    </row>
    <row r="651" spans="1:5" ht="14.25" customHeight="1" x14ac:dyDescent="0.3">
      <c r="A651" s="1"/>
      <c r="B651" s="1"/>
      <c r="C651" s="1"/>
      <c r="D651" s="2"/>
      <c r="E651" s="1"/>
    </row>
    <row r="652" spans="1:5" ht="14.25" customHeight="1" x14ac:dyDescent="0.3">
      <c r="A652" s="1"/>
      <c r="B652" s="1"/>
      <c r="C652" s="1"/>
      <c r="D652" s="2"/>
      <c r="E652" s="1"/>
    </row>
    <row r="653" spans="1:5" ht="14.25" customHeight="1" x14ac:dyDescent="0.3">
      <c r="A653" s="1"/>
      <c r="B653" s="1"/>
      <c r="C653" s="1"/>
      <c r="D653" s="2"/>
      <c r="E653" s="1"/>
    </row>
    <row r="654" spans="1:5" ht="14.25" customHeight="1" x14ac:dyDescent="0.3">
      <c r="A654" s="1"/>
      <c r="B654" s="1"/>
      <c r="C654" s="1"/>
      <c r="D654" s="2"/>
      <c r="E654" s="1"/>
    </row>
    <row r="655" spans="1:5" ht="14.25" customHeight="1" x14ac:dyDescent="0.3">
      <c r="A655" s="1"/>
      <c r="B655" s="1"/>
      <c r="C655" s="1"/>
      <c r="D655" s="2"/>
      <c r="E655" s="1"/>
    </row>
    <row r="656" spans="1:5" ht="14.25" customHeight="1" x14ac:dyDescent="0.3">
      <c r="A656" s="1"/>
      <c r="B656" s="1"/>
      <c r="C656" s="1"/>
      <c r="D656" s="2"/>
      <c r="E656" s="1"/>
    </row>
    <row r="657" spans="1:5" ht="14.25" customHeight="1" x14ac:dyDescent="0.3">
      <c r="A657" s="1"/>
      <c r="B657" s="1"/>
      <c r="C657" s="1"/>
      <c r="D657" s="2"/>
      <c r="E657" s="1"/>
    </row>
    <row r="658" spans="1:5" ht="14.25" customHeight="1" x14ac:dyDescent="0.3">
      <c r="A658" s="1"/>
      <c r="B658" s="1"/>
      <c r="C658" s="1"/>
      <c r="D658" s="2"/>
      <c r="E658" s="1"/>
    </row>
    <row r="659" spans="1:5" ht="14.25" customHeight="1" x14ac:dyDescent="0.3">
      <c r="A659" s="1"/>
      <c r="B659" s="1"/>
      <c r="C659" s="1"/>
      <c r="D659" s="2"/>
      <c r="E659" s="1"/>
    </row>
    <row r="660" spans="1:5" ht="14.25" customHeight="1" x14ac:dyDescent="0.3">
      <c r="A660" s="1"/>
      <c r="B660" s="1"/>
      <c r="C660" s="1"/>
      <c r="D660" s="2"/>
      <c r="E660" s="1"/>
    </row>
    <row r="661" spans="1:5" ht="14.25" customHeight="1" x14ac:dyDescent="0.3">
      <c r="A661" s="1"/>
      <c r="B661" s="1"/>
      <c r="C661" s="1"/>
      <c r="D661" s="2"/>
      <c r="E661" s="1"/>
    </row>
    <row r="662" spans="1:5" ht="14.25" customHeight="1" x14ac:dyDescent="0.3">
      <c r="A662" s="1"/>
      <c r="B662" s="1"/>
      <c r="C662" s="1"/>
      <c r="D662" s="2"/>
      <c r="E662" s="1"/>
    </row>
    <row r="663" spans="1:5" ht="14.25" customHeight="1" x14ac:dyDescent="0.3">
      <c r="A663" s="1"/>
      <c r="B663" s="1"/>
      <c r="C663" s="1"/>
      <c r="D663" s="2"/>
      <c r="E663" s="1"/>
    </row>
    <row r="664" spans="1:5" ht="14.25" customHeight="1" x14ac:dyDescent="0.3">
      <c r="A664" s="1"/>
      <c r="B664" s="1"/>
      <c r="C664" s="1"/>
      <c r="D664" s="2"/>
      <c r="E664" s="1"/>
    </row>
    <row r="665" spans="1:5" ht="14.25" customHeight="1" x14ac:dyDescent="0.3">
      <c r="A665" s="1"/>
      <c r="B665" s="1"/>
      <c r="C665" s="1"/>
      <c r="D665" s="2"/>
      <c r="E665" s="1"/>
    </row>
    <row r="666" spans="1:5" ht="14.25" customHeight="1" x14ac:dyDescent="0.3">
      <c r="A666" s="1"/>
      <c r="B666" s="1"/>
      <c r="C666" s="1"/>
      <c r="D666" s="2"/>
      <c r="E666" s="1"/>
    </row>
    <row r="667" spans="1:5" ht="14.25" customHeight="1" x14ac:dyDescent="0.3">
      <c r="A667" s="1"/>
      <c r="B667" s="1"/>
      <c r="C667" s="1"/>
      <c r="D667" s="2"/>
      <c r="E667" s="1"/>
    </row>
    <row r="668" spans="1:5" ht="14.25" customHeight="1" x14ac:dyDescent="0.3">
      <c r="A668" s="1"/>
      <c r="B668" s="1"/>
      <c r="C668" s="1"/>
      <c r="D668" s="2"/>
      <c r="E668" s="1"/>
    </row>
    <row r="669" spans="1:5" ht="14.25" customHeight="1" x14ac:dyDescent="0.3">
      <c r="A669" s="1"/>
      <c r="B669" s="1"/>
      <c r="C669" s="1"/>
      <c r="D669" s="2"/>
      <c r="E669" s="1"/>
    </row>
    <row r="670" spans="1:5" ht="14.25" customHeight="1" x14ac:dyDescent="0.3">
      <c r="A670" s="1"/>
      <c r="B670" s="1"/>
      <c r="C670" s="1"/>
      <c r="D670" s="2"/>
      <c r="E670" s="1"/>
    </row>
    <row r="671" spans="1:5" ht="14.25" customHeight="1" x14ac:dyDescent="0.3">
      <c r="A671" s="1"/>
      <c r="B671" s="1"/>
      <c r="C671" s="1"/>
      <c r="D671" s="2"/>
      <c r="E671" s="1"/>
    </row>
    <row r="672" spans="1:5" ht="14.25" customHeight="1" x14ac:dyDescent="0.3">
      <c r="A672" s="1"/>
      <c r="B672" s="1"/>
      <c r="C672" s="1"/>
      <c r="D672" s="2"/>
      <c r="E672" s="1"/>
    </row>
    <row r="673" spans="1:5" ht="14.25" customHeight="1" x14ac:dyDescent="0.3">
      <c r="A673" s="1"/>
      <c r="B673" s="1"/>
      <c r="C673" s="1"/>
      <c r="D673" s="2"/>
      <c r="E673" s="1"/>
    </row>
    <row r="674" spans="1:5" ht="14.25" customHeight="1" x14ac:dyDescent="0.3">
      <c r="A674" s="1"/>
      <c r="B674" s="1"/>
      <c r="C674" s="1"/>
      <c r="D674" s="2"/>
      <c r="E674" s="1"/>
    </row>
    <row r="675" spans="1:5" ht="14.25" customHeight="1" x14ac:dyDescent="0.3">
      <c r="A675" s="1"/>
      <c r="B675" s="1"/>
      <c r="C675" s="1"/>
      <c r="D675" s="2"/>
      <c r="E675" s="1"/>
    </row>
    <row r="676" spans="1:5" ht="14.25" customHeight="1" x14ac:dyDescent="0.3">
      <c r="A676" s="1"/>
      <c r="B676" s="1"/>
      <c r="C676" s="1"/>
      <c r="D676" s="2"/>
      <c r="E676" s="1"/>
    </row>
    <row r="677" spans="1:5" ht="14.25" customHeight="1" x14ac:dyDescent="0.3">
      <c r="A677" s="1"/>
      <c r="B677" s="1"/>
      <c r="C677" s="1"/>
      <c r="D677" s="2"/>
      <c r="E677" s="1"/>
    </row>
    <row r="678" spans="1:5" ht="14.25" customHeight="1" x14ac:dyDescent="0.3">
      <c r="A678" s="1"/>
      <c r="B678" s="1"/>
      <c r="C678" s="1"/>
      <c r="D678" s="2"/>
      <c r="E678" s="1"/>
    </row>
    <row r="679" spans="1:5" ht="14.25" customHeight="1" x14ac:dyDescent="0.3">
      <c r="A679" s="1"/>
      <c r="B679" s="1"/>
      <c r="C679" s="1"/>
      <c r="D679" s="2"/>
      <c r="E679" s="1"/>
    </row>
    <row r="680" spans="1:5" ht="14.25" customHeight="1" x14ac:dyDescent="0.3">
      <c r="A680" s="1"/>
      <c r="B680" s="1"/>
      <c r="C680" s="1"/>
      <c r="D680" s="2"/>
      <c r="E680" s="1"/>
    </row>
    <row r="681" spans="1:5" ht="14.25" customHeight="1" x14ac:dyDescent="0.3">
      <c r="A681" s="1"/>
      <c r="B681" s="1"/>
      <c r="C681" s="1"/>
      <c r="D681" s="2"/>
      <c r="E681" s="1"/>
    </row>
    <row r="682" spans="1:5" ht="14.25" customHeight="1" x14ac:dyDescent="0.3">
      <c r="A682" s="1"/>
      <c r="B682" s="1"/>
      <c r="C682" s="1"/>
      <c r="D682" s="2"/>
      <c r="E682" s="1"/>
    </row>
    <row r="683" spans="1:5" ht="14.25" customHeight="1" x14ac:dyDescent="0.3">
      <c r="A683" s="1"/>
      <c r="B683" s="1"/>
      <c r="C683" s="1"/>
      <c r="D683" s="2"/>
      <c r="E683" s="1"/>
    </row>
    <row r="684" spans="1:5" ht="14.25" customHeight="1" x14ac:dyDescent="0.3">
      <c r="A684" s="1"/>
      <c r="B684" s="1"/>
      <c r="C684" s="1"/>
      <c r="D684" s="2"/>
      <c r="E684" s="1"/>
    </row>
    <row r="685" spans="1:5" ht="14.25" customHeight="1" x14ac:dyDescent="0.3">
      <c r="A685" s="1"/>
      <c r="B685" s="1"/>
      <c r="C685" s="1"/>
      <c r="D685" s="2"/>
      <c r="E685" s="1"/>
    </row>
    <row r="686" spans="1:5" ht="14.25" customHeight="1" x14ac:dyDescent="0.3">
      <c r="A686" s="1"/>
      <c r="B686" s="1"/>
      <c r="C686" s="1"/>
      <c r="D686" s="2"/>
      <c r="E686" s="1"/>
    </row>
    <row r="687" spans="1:5" ht="14.25" customHeight="1" x14ac:dyDescent="0.3">
      <c r="A687" s="1"/>
      <c r="B687" s="1"/>
      <c r="C687" s="1"/>
      <c r="D687" s="2"/>
      <c r="E687" s="1"/>
    </row>
    <row r="688" spans="1:5" ht="14.25" customHeight="1" x14ac:dyDescent="0.3">
      <c r="A688" s="1"/>
      <c r="B688" s="1"/>
      <c r="C688" s="1"/>
      <c r="D688" s="2"/>
      <c r="E688" s="1"/>
    </row>
    <row r="689" spans="1:5" ht="14.25" customHeight="1" x14ac:dyDescent="0.3">
      <c r="A689" s="1"/>
      <c r="B689" s="1"/>
      <c r="C689" s="1"/>
      <c r="D689" s="2"/>
      <c r="E689" s="1"/>
    </row>
    <row r="690" spans="1:5" ht="14.25" customHeight="1" x14ac:dyDescent="0.3">
      <c r="A690" s="1"/>
      <c r="B690" s="1"/>
      <c r="C690" s="1"/>
      <c r="D690" s="2"/>
      <c r="E690" s="1"/>
    </row>
    <row r="691" spans="1:5" ht="14.25" customHeight="1" x14ac:dyDescent="0.3">
      <c r="A691" s="1"/>
      <c r="B691" s="1"/>
      <c r="C691" s="1"/>
      <c r="D691" s="2"/>
      <c r="E691" s="1"/>
    </row>
    <row r="692" spans="1:5" ht="14.25" customHeight="1" x14ac:dyDescent="0.3">
      <c r="A692" s="1"/>
      <c r="B692" s="1"/>
      <c r="C692" s="1"/>
      <c r="D692" s="2"/>
      <c r="E692" s="1"/>
    </row>
    <row r="693" spans="1:5" ht="14.25" customHeight="1" x14ac:dyDescent="0.3">
      <c r="A693" s="1"/>
      <c r="B693" s="1"/>
      <c r="C693" s="1"/>
      <c r="D693" s="2"/>
      <c r="E693" s="1"/>
    </row>
    <row r="694" spans="1:5" ht="14.25" customHeight="1" x14ac:dyDescent="0.3">
      <c r="A694" s="1"/>
      <c r="B694" s="1"/>
      <c r="C694" s="1"/>
      <c r="D694" s="2"/>
      <c r="E694" s="1"/>
    </row>
    <row r="695" spans="1:5" ht="14.25" customHeight="1" x14ac:dyDescent="0.3">
      <c r="A695" s="1"/>
      <c r="B695" s="1"/>
      <c r="C695" s="1"/>
      <c r="D695" s="2"/>
      <c r="E695" s="1"/>
    </row>
    <row r="696" spans="1:5" ht="14.25" customHeight="1" x14ac:dyDescent="0.3">
      <c r="A696" s="1"/>
      <c r="B696" s="1"/>
      <c r="C696" s="1"/>
      <c r="D696" s="2"/>
      <c r="E696" s="1"/>
    </row>
    <row r="697" spans="1:5" ht="14.25" customHeight="1" x14ac:dyDescent="0.3">
      <c r="A697" s="1"/>
      <c r="B697" s="1"/>
      <c r="C697" s="1"/>
      <c r="D697" s="2"/>
      <c r="E697" s="1"/>
    </row>
    <row r="698" spans="1:5" ht="14.25" customHeight="1" x14ac:dyDescent="0.3">
      <c r="A698" s="1"/>
      <c r="B698" s="1"/>
      <c r="C698" s="1"/>
      <c r="D698" s="2"/>
      <c r="E698" s="1"/>
    </row>
    <row r="699" spans="1:5" ht="14.25" customHeight="1" x14ac:dyDescent="0.3">
      <c r="A699" s="1"/>
      <c r="B699" s="1"/>
      <c r="C699" s="1"/>
      <c r="D699" s="2"/>
      <c r="E699" s="1"/>
    </row>
    <row r="700" spans="1:5" ht="14.25" customHeight="1" x14ac:dyDescent="0.3">
      <c r="A700" s="1"/>
      <c r="B700" s="1"/>
      <c r="C700" s="1"/>
      <c r="D700" s="2"/>
      <c r="E700" s="1"/>
    </row>
    <row r="701" spans="1:5" ht="14.25" customHeight="1" x14ac:dyDescent="0.3">
      <c r="A701" s="1"/>
      <c r="B701" s="1"/>
      <c r="C701" s="1"/>
      <c r="D701" s="2"/>
      <c r="E701" s="1"/>
    </row>
    <row r="702" spans="1:5" ht="14.25" customHeight="1" x14ac:dyDescent="0.3">
      <c r="A702" s="1"/>
      <c r="B702" s="1"/>
      <c r="C702" s="1"/>
      <c r="D702" s="2"/>
      <c r="E702" s="1"/>
    </row>
    <row r="703" spans="1:5" ht="14.25" customHeight="1" x14ac:dyDescent="0.3">
      <c r="A703" s="1"/>
      <c r="B703" s="1"/>
      <c r="C703" s="1"/>
      <c r="D703" s="2"/>
      <c r="E703" s="1"/>
    </row>
    <row r="704" spans="1:5" ht="14.25" customHeight="1" x14ac:dyDescent="0.3">
      <c r="A704" s="1"/>
      <c r="B704" s="1"/>
      <c r="C704" s="1"/>
      <c r="D704" s="2"/>
      <c r="E704" s="1"/>
    </row>
    <row r="705" spans="1:5" ht="14.25" customHeight="1" x14ac:dyDescent="0.3">
      <c r="A705" s="1"/>
      <c r="B705" s="1"/>
      <c r="C705" s="1"/>
      <c r="D705" s="2"/>
      <c r="E705" s="1"/>
    </row>
    <row r="706" spans="1:5" ht="14.25" customHeight="1" x14ac:dyDescent="0.3">
      <c r="A706" s="1"/>
      <c r="B706" s="1"/>
      <c r="C706" s="1"/>
      <c r="D706" s="2"/>
      <c r="E706" s="1"/>
    </row>
    <row r="707" spans="1:5" ht="14.25" customHeight="1" x14ac:dyDescent="0.3">
      <c r="A707" s="1"/>
      <c r="B707" s="1"/>
      <c r="C707" s="1"/>
      <c r="D707" s="2"/>
      <c r="E707" s="1"/>
    </row>
    <row r="708" spans="1:5" ht="14.25" customHeight="1" x14ac:dyDescent="0.3">
      <c r="A708" s="1"/>
      <c r="B708" s="1"/>
      <c r="C708" s="1"/>
      <c r="D708" s="2"/>
      <c r="E708" s="1"/>
    </row>
    <row r="709" spans="1:5" ht="14.25" customHeight="1" x14ac:dyDescent="0.3">
      <c r="A709" s="1"/>
      <c r="B709" s="1"/>
      <c r="C709" s="1"/>
      <c r="D709" s="2"/>
      <c r="E709" s="1"/>
    </row>
    <row r="710" spans="1:5" ht="14.25" customHeight="1" x14ac:dyDescent="0.3">
      <c r="A710" s="1"/>
      <c r="B710" s="1"/>
      <c r="C710" s="1"/>
      <c r="D710" s="2"/>
      <c r="E710" s="1"/>
    </row>
    <row r="711" spans="1:5" ht="14.25" customHeight="1" x14ac:dyDescent="0.3">
      <c r="A711" s="1"/>
      <c r="B711" s="1"/>
      <c r="C711" s="1"/>
      <c r="D711" s="2"/>
      <c r="E711" s="1"/>
    </row>
    <row r="712" spans="1:5" ht="14.25" customHeight="1" x14ac:dyDescent="0.3">
      <c r="A712" s="1"/>
      <c r="B712" s="1"/>
      <c r="C712" s="1"/>
      <c r="D712" s="2"/>
      <c r="E712" s="1"/>
    </row>
    <row r="713" spans="1:5" ht="14.25" customHeight="1" x14ac:dyDescent="0.3">
      <c r="A713" s="1"/>
      <c r="B713" s="1"/>
      <c r="C713" s="1"/>
      <c r="D713" s="2"/>
      <c r="E713" s="1"/>
    </row>
    <row r="714" spans="1:5" ht="14.25" customHeight="1" x14ac:dyDescent="0.3">
      <c r="A714" s="1"/>
      <c r="B714" s="1"/>
      <c r="C714" s="1"/>
      <c r="D714" s="2"/>
      <c r="E714" s="1"/>
    </row>
    <row r="715" spans="1:5" ht="14.25" customHeight="1" x14ac:dyDescent="0.3">
      <c r="A715" s="1"/>
      <c r="B715" s="1"/>
      <c r="C715" s="1"/>
      <c r="D715" s="2"/>
      <c r="E715" s="1"/>
    </row>
    <row r="716" spans="1:5" ht="14.25" customHeight="1" x14ac:dyDescent="0.3">
      <c r="A716" s="1"/>
      <c r="B716" s="1"/>
      <c r="C716" s="1"/>
      <c r="D716" s="2"/>
      <c r="E716" s="1"/>
    </row>
    <row r="717" spans="1:5" ht="14.25" customHeight="1" x14ac:dyDescent="0.3">
      <c r="A717" s="1"/>
      <c r="B717" s="1"/>
      <c r="C717" s="1"/>
      <c r="D717" s="2"/>
      <c r="E717" s="1"/>
    </row>
    <row r="718" spans="1:5" ht="14.25" customHeight="1" x14ac:dyDescent="0.3">
      <c r="A718" s="1"/>
      <c r="B718" s="1"/>
      <c r="C718" s="1"/>
      <c r="D718" s="2"/>
      <c r="E718" s="1"/>
    </row>
    <row r="719" spans="1:5" ht="14.25" customHeight="1" x14ac:dyDescent="0.3">
      <c r="A719" s="1"/>
      <c r="B719" s="1"/>
      <c r="C719" s="1"/>
      <c r="D719" s="2"/>
      <c r="E719" s="1"/>
    </row>
    <row r="720" spans="1:5" ht="14.25" customHeight="1" x14ac:dyDescent="0.3">
      <c r="A720" s="1"/>
      <c r="B720" s="1"/>
      <c r="C720" s="1"/>
      <c r="D720" s="2"/>
      <c r="E720" s="1"/>
    </row>
    <row r="721" spans="1:5" ht="14.25" customHeight="1" x14ac:dyDescent="0.3">
      <c r="A721" s="1"/>
      <c r="B721" s="1"/>
      <c r="C721" s="1"/>
      <c r="D721" s="2"/>
      <c r="E721" s="1"/>
    </row>
    <row r="722" spans="1:5" ht="14.25" customHeight="1" x14ac:dyDescent="0.3">
      <c r="A722" s="1"/>
      <c r="B722" s="1"/>
      <c r="C722" s="1"/>
      <c r="D722" s="2"/>
      <c r="E722" s="1"/>
    </row>
    <row r="723" spans="1:5" ht="14.25" customHeight="1" x14ac:dyDescent="0.3">
      <c r="A723" s="1"/>
      <c r="B723" s="1"/>
      <c r="C723" s="1"/>
      <c r="D723" s="2"/>
      <c r="E723" s="1"/>
    </row>
    <row r="724" spans="1:5" ht="14.25" customHeight="1" x14ac:dyDescent="0.3">
      <c r="A724" s="1"/>
      <c r="B724" s="1"/>
      <c r="C724" s="1"/>
      <c r="D724" s="2"/>
      <c r="E724" s="1"/>
    </row>
    <row r="725" spans="1:5" ht="14.25" customHeight="1" x14ac:dyDescent="0.3">
      <c r="A725" s="1"/>
      <c r="B725" s="1"/>
      <c r="C725" s="1"/>
      <c r="D725" s="2"/>
      <c r="E725" s="1"/>
    </row>
    <row r="726" spans="1:5" ht="14.25" customHeight="1" x14ac:dyDescent="0.3">
      <c r="A726" s="1"/>
      <c r="B726" s="1"/>
      <c r="C726" s="1"/>
      <c r="D726" s="2"/>
      <c r="E726" s="1"/>
    </row>
    <row r="727" spans="1:5" ht="14.25" customHeight="1" x14ac:dyDescent="0.3">
      <c r="A727" s="1"/>
      <c r="B727" s="1"/>
      <c r="C727" s="1"/>
      <c r="D727" s="2"/>
      <c r="E727" s="1"/>
    </row>
    <row r="728" spans="1:5" ht="14.25" customHeight="1" x14ac:dyDescent="0.3">
      <c r="A728" s="1"/>
      <c r="B728" s="1"/>
      <c r="C728" s="1"/>
      <c r="D728" s="2"/>
      <c r="E728" s="1"/>
    </row>
    <row r="729" spans="1:5" ht="14.25" customHeight="1" x14ac:dyDescent="0.3">
      <c r="A729" s="1"/>
      <c r="B729" s="1"/>
      <c r="C729" s="1"/>
      <c r="D729" s="2"/>
      <c r="E729" s="1"/>
    </row>
    <row r="730" spans="1:5" ht="14.25" customHeight="1" x14ac:dyDescent="0.3">
      <c r="A730" s="1"/>
      <c r="B730" s="1"/>
      <c r="C730" s="1"/>
      <c r="D730" s="2"/>
      <c r="E730" s="1"/>
    </row>
    <row r="731" spans="1:5" ht="14.25" customHeight="1" x14ac:dyDescent="0.3">
      <c r="A731" s="1"/>
      <c r="B731" s="1"/>
      <c r="C731" s="1"/>
      <c r="D731" s="2"/>
      <c r="E731" s="1"/>
    </row>
    <row r="732" spans="1:5" ht="14.25" customHeight="1" x14ac:dyDescent="0.3">
      <c r="A732" s="1"/>
      <c r="B732" s="1"/>
      <c r="C732" s="1"/>
      <c r="D732" s="2"/>
      <c r="E732" s="1"/>
    </row>
    <row r="733" spans="1:5" ht="14.25" customHeight="1" x14ac:dyDescent="0.3">
      <c r="A733" s="1"/>
      <c r="B733" s="1"/>
      <c r="C733" s="1"/>
      <c r="D733" s="2"/>
      <c r="E733" s="1"/>
    </row>
    <row r="734" spans="1:5" ht="14.25" customHeight="1" x14ac:dyDescent="0.3">
      <c r="A734" s="1"/>
      <c r="B734" s="1"/>
      <c r="C734" s="1"/>
      <c r="D734" s="2"/>
      <c r="E734" s="1"/>
    </row>
    <row r="735" spans="1:5" ht="14.25" customHeight="1" x14ac:dyDescent="0.3">
      <c r="A735" s="1"/>
      <c r="B735" s="1"/>
      <c r="C735" s="1"/>
      <c r="D735" s="2"/>
      <c r="E735" s="1"/>
    </row>
    <row r="736" spans="1:5" ht="14.25" customHeight="1" x14ac:dyDescent="0.3">
      <c r="A736" s="1"/>
      <c r="B736" s="1"/>
      <c r="C736" s="1"/>
      <c r="D736" s="2"/>
      <c r="E736" s="1"/>
    </row>
    <row r="737" spans="1:5" ht="14.25" customHeight="1" x14ac:dyDescent="0.3">
      <c r="A737" s="1"/>
      <c r="B737" s="1"/>
      <c r="C737" s="1"/>
      <c r="D737" s="2"/>
      <c r="E737" s="1"/>
    </row>
    <row r="738" spans="1:5" ht="14.25" customHeight="1" x14ac:dyDescent="0.3">
      <c r="A738" s="1"/>
      <c r="B738" s="1"/>
      <c r="C738" s="1"/>
      <c r="D738" s="2"/>
      <c r="E738" s="1"/>
    </row>
    <row r="739" spans="1:5" ht="14.25" customHeight="1" x14ac:dyDescent="0.3">
      <c r="A739" s="1"/>
      <c r="B739" s="1"/>
      <c r="C739" s="1"/>
      <c r="D739" s="2"/>
      <c r="E739" s="1"/>
    </row>
    <row r="740" spans="1:5" ht="14.25" customHeight="1" x14ac:dyDescent="0.3">
      <c r="A740" s="1"/>
      <c r="B740" s="1"/>
      <c r="C740" s="1"/>
      <c r="D740" s="2"/>
      <c r="E740" s="1"/>
    </row>
    <row r="741" spans="1:5" ht="14.25" customHeight="1" x14ac:dyDescent="0.3">
      <c r="A741" s="1"/>
      <c r="B741" s="1"/>
      <c r="C741" s="1"/>
      <c r="D741" s="2"/>
      <c r="E741" s="1"/>
    </row>
    <row r="742" spans="1:5" ht="14.25" customHeight="1" x14ac:dyDescent="0.3">
      <c r="A742" s="1"/>
      <c r="B742" s="1"/>
      <c r="C742" s="1"/>
      <c r="D742" s="2"/>
      <c r="E742" s="1"/>
    </row>
    <row r="743" spans="1:5" ht="14.25" customHeight="1" x14ac:dyDescent="0.3">
      <c r="A743" s="1"/>
      <c r="B743" s="1"/>
      <c r="C743" s="1"/>
      <c r="D743" s="2"/>
      <c r="E743" s="1"/>
    </row>
    <row r="744" spans="1:5" ht="14.25" customHeight="1" x14ac:dyDescent="0.3">
      <c r="A744" s="1"/>
      <c r="B744" s="1"/>
      <c r="C744" s="1"/>
      <c r="D744" s="2"/>
      <c r="E744" s="1"/>
    </row>
    <row r="745" spans="1:5" ht="14.25" customHeight="1" x14ac:dyDescent="0.3">
      <c r="A745" s="1"/>
      <c r="B745" s="1"/>
      <c r="C745" s="1"/>
      <c r="D745" s="2"/>
      <c r="E745" s="1"/>
    </row>
    <row r="746" spans="1:5" ht="14.25" customHeight="1" x14ac:dyDescent="0.3">
      <c r="A746" s="1"/>
      <c r="B746" s="1"/>
      <c r="C746" s="1"/>
      <c r="D746" s="2"/>
      <c r="E746" s="1"/>
    </row>
    <row r="747" spans="1:5" ht="14.25" customHeight="1" x14ac:dyDescent="0.3">
      <c r="A747" s="1"/>
      <c r="B747" s="1"/>
      <c r="C747" s="1"/>
      <c r="D747" s="2"/>
      <c r="E747" s="1"/>
    </row>
    <row r="748" spans="1:5" ht="14.25" customHeight="1" x14ac:dyDescent="0.3">
      <c r="A748" s="1"/>
      <c r="B748" s="1"/>
      <c r="C748" s="1"/>
      <c r="D748" s="2"/>
      <c r="E748" s="1"/>
    </row>
    <row r="749" spans="1:5" ht="14.25" customHeight="1" x14ac:dyDescent="0.3">
      <c r="A749" s="1"/>
      <c r="B749" s="1"/>
      <c r="C749" s="1"/>
      <c r="D749" s="2"/>
      <c r="E749" s="1"/>
    </row>
    <row r="750" spans="1:5" ht="14.25" customHeight="1" x14ac:dyDescent="0.3">
      <c r="A750" s="1"/>
      <c r="B750" s="1"/>
      <c r="C750" s="1"/>
      <c r="D750" s="2"/>
      <c r="E750" s="1"/>
    </row>
    <row r="751" spans="1:5" ht="14.25" customHeight="1" x14ac:dyDescent="0.3">
      <c r="A751" s="1"/>
      <c r="B751" s="1"/>
      <c r="C751" s="1"/>
      <c r="D751" s="2"/>
      <c r="E751" s="1"/>
    </row>
    <row r="752" spans="1:5" ht="14.25" customHeight="1" x14ac:dyDescent="0.3">
      <c r="A752" s="1"/>
      <c r="B752" s="1"/>
      <c r="C752" s="1"/>
      <c r="D752" s="2"/>
      <c r="E752" s="1"/>
    </row>
    <row r="753" spans="1:5" ht="14.25" customHeight="1" x14ac:dyDescent="0.3">
      <c r="A753" s="1"/>
      <c r="B753" s="1"/>
      <c r="C753" s="1"/>
      <c r="D753" s="2"/>
      <c r="E753" s="1"/>
    </row>
    <row r="754" spans="1:5" ht="14.25" customHeight="1" x14ac:dyDescent="0.3">
      <c r="A754" s="1"/>
      <c r="B754" s="1"/>
      <c r="C754" s="1"/>
      <c r="D754" s="2"/>
      <c r="E754" s="1"/>
    </row>
    <row r="755" spans="1:5" ht="14.25" customHeight="1" x14ac:dyDescent="0.3">
      <c r="A755" s="1"/>
      <c r="B755" s="1"/>
      <c r="C755" s="1"/>
      <c r="D755" s="2"/>
      <c r="E755" s="1"/>
    </row>
    <row r="756" spans="1:5" ht="14.25" customHeight="1" x14ac:dyDescent="0.3">
      <c r="A756" s="1"/>
      <c r="B756" s="1"/>
      <c r="C756" s="1"/>
      <c r="D756" s="2"/>
      <c r="E756" s="1"/>
    </row>
    <row r="757" spans="1:5" ht="14.25" customHeight="1" x14ac:dyDescent="0.3">
      <c r="A757" s="1"/>
      <c r="B757" s="1"/>
      <c r="C757" s="1"/>
      <c r="D757" s="2"/>
      <c r="E757" s="1"/>
    </row>
    <row r="758" spans="1:5" ht="14.25" customHeight="1" x14ac:dyDescent="0.3">
      <c r="A758" s="1"/>
      <c r="B758" s="1"/>
      <c r="C758" s="1"/>
      <c r="D758" s="2"/>
      <c r="E758" s="1"/>
    </row>
    <row r="759" spans="1:5" ht="14.25" customHeight="1" x14ac:dyDescent="0.3">
      <c r="A759" s="1"/>
      <c r="B759" s="1"/>
      <c r="C759" s="1"/>
      <c r="D759" s="2"/>
      <c r="E759" s="1"/>
    </row>
    <row r="760" spans="1:5" ht="14.25" customHeight="1" x14ac:dyDescent="0.3">
      <c r="A760" s="1"/>
      <c r="B760" s="1"/>
      <c r="C760" s="1"/>
      <c r="D760" s="2"/>
      <c r="E760" s="1"/>
    </row>
    <row r="761" spans="1:5" ht="14.25" customHeight="1" x14ac:dyDescent="0.3">
      <c r="A761" s="1"/>
      <c r="B761" s="1"/>
      <c r="C761" s="1"/>
      <c r="D761" s="2"/>
      <c r="E761" s="1"/>
    </row>
    <row r="762" spans="1:5" ht="14.25" customHeight="1" x14ac:dyDescent="0.3">
      <c r="A762" s="1"/>
      <c r="B762" s="1"/>
      <c r="C762" s="1"/>
      <c r="D762" s="2"/>
      <c r="E762" s="1"/>
    </row>
    <row r="763" spans="1:5" ht="14.25" customHeight="1" x14ac:dyDescent="0.3">
      <c r="A763" s="1"/>
      <c r="B763" s="1"/>
      <c r="C763" s="1"/>
      <c r="D763" s="2"/>
      <c r="E763" s="1"/>
    </row>
    <row r="764" spans="1:5" ht="14.25" customHeight="1" x14ac:dyDescent="0.3">
      <c r="A764" s="1"/>
      <c r="B764" s="1"/>
      <c r="C764" s="1"/>
      <c r="D764" s="2"/>
      <c r="E764" s="1"/>
    </row>
    <row r="765" spans="1:5" ht="14.25" customHeight="1" x14ac:dyDescent="0.3">
      <c r="A765" s="1"/>
      <c r="B765" s="1"/>
      <c r="C765" s="1"/>
      <c r="D765" s="2"/>
      <c r="E765" s="1"/>
    </row>
    <row r="766" spans="1:5" ht="14.25" customHeight="1" x14ac:dyDescent="0.3">
      <c r="A766" s="1"/>
      <c r="B766" s="1"/>
      <c r="C766" s="1"/>
      <c r="D766" s="2"/>
      <c r="E766" s="1"/>
    </row>
    <row r="767" spans="1:5" ht="14.25" customHeight="1" x14ac:dyDescent="0.3">
      <c r="A767" s="1"/>
      <c r="B767" s="1"/>
      <c r="C767" s="1"/>
      <c r="D767" s="2"/>
      <c r="E767" s="1"/>
    </row>
    <row r="768" spans="1:5" ht="14.25" customHeight="1" x14ac:dyDescent="0.3">
      <c r="A768" s="1"/>
      <c r="B768" s="1"/>
      <c r="C768" s="1"/>
      <c r="D768" s="2"/>
      <c r="E768" s="1"/>
    </row>
    <row r="769" spans="1:5" ht="14.25" customHeight="1" x14ac:dyDescent="0.3">
      <c r="A769" s="1"/>
      <c r="B769" s="1"/>
      <c r="C769" s="1"/>
      <c r="D769" s="2"/>
      <c r="E769" s="1"/>
    </row>
    <row r="770" spans="1:5" ht="14.25" customHeight="1" x14ac:dyDescent="0.3">
      <c r="A770" s="1"/>
      <c r="B770" s="1"/>
      <c r="C770" s="1"/>
      <c r="D770" s="2"/>
      <c r="E770" s="1"/>
    </row>
    <row r="771" spans="1:5" ht="14.25" customHeight="1" x14ac:dyDescent="0.3">
      <c r="A771" s="1"/>
      <c r="B771" s="1"/>
      <c r="C771" s="1"/>
      <c r="D771" s="2"/>
      <c r="E771" s="1"/>
    </row>
    <row r="772" spans="1:5" ht="14.25" customHeight="1" x14ac:dyDescent="0.3">
      <c r="A772" s="1"/>
      <c r="B772" s="1"/>
      <c r="C772" s="1"/>
      <c r="D772" s="2"/>
      <c r="E772" s="1"/>
    </row>
    <row r="773" spans="1:5" ht="14.25" customHeight="1" x14ac:dyDescent="0.3">
      <c r="A773" s="1"/>
      <c r="B773" s="1"/>
      <c r="C773" s="1"/>
      <c r="D773" s="2"/>
      <c r="E773" s="1"/>
    </row>
    <row r="774" spans="1:5" ht="14.25" customHeight="1" x14ac:dyDescent="0.3">
      <c r="A774" s="1"/>
      <c r="B774" s="1"/>
      <c r="C774" s="1"/>
      <c r="D774" s="2"/>
      <c r="E774" s="1"/>
    </row>
    <row r="775" spans="1:5" ht="14.25" customHeight="1" x14ac:dyDescent="0.3">
      <c r="A775" s="1"/>
      <c r="B775" s="1"/>
      <c r="C775" s="1"/>
      <c r="D775" s="2"/>
      <c r="E775" s="1"/>
    </row>
    <row r="776" spans="1:5" ht="14.25" customHeight="1" x14ac:dyDescent="0.3">
      <c r="A776" s="1"/>
      <c r="B776" s="1"/>
      <c r="C776" s="1"/>
      <c r="D776" s="2"/>
      <c r="E776" s="1"/>
    </row>
    <row r="777" spans="1:5" ht="14.25" customHeight="1" x14ac:dyDescent="0.3">
      <c r="A777" s="1"/>
      <c r="B777" s="1"/>
      <c r="C777" s="1"/>
      <c r="D777" s="2"/>
      <c r="E777" s="1"/>
    </row>
    <row r="778" spans="1:5" ht="14.25" customHeight="1" x14ac:dyDescent="0.3">
      <c r="A778" s="1"/>
      <c r="B778" s="1"/>
      <c r="C778" s="1"/>
      <c r="D778" s="2"/>
      <c r="E778" s="1"/>
    </row>
    <row r="779" spans="1:5" ht="14.25" customHeight="1" x14ac:dyDescent="0.3">
      <c r="A779" s="1"/>
      <c r="B779" s="1"/>
      <c r="C779" s="1"/>
      <c r="D779" s="2"/>
      <c r="E779" s="1"/>
    </row>
    <row r="780" spans="1:5" ht="14.25" customHeight="1" x14ac:dyDescent="0.3">
      <c r="A780" s="1"/>
      <c r="B780" s="1"/>
      <c r="C780" s="1"/>
      <c r="D780" s="2"/>
      <c r="E780" s="1"/>
    </row>
    <row r="781" spans="1:5" ht="14.25" customHeight="1" x14ac:dyDescent="0.3">
      <c r="A781" s="1"/>
      <c r="B781" s="1"/>
      <c r="C781" s="1"/>
      <c r="D781" s="2"/>
      <c r="E781" s="1"/>
    </row>
    <row r="782" spans="1:5" ht="14.25" customHeight="1" x14ac:dyDescent="0.3">
      <c r="A782" s="1"/>
      <c r="B782" s="1"/>
      <c r="C782" s="1"/>
      <c r="D782" s="2"/>
      <c r="E782" s="1"/>
    </row>
    <row r="783" spans="1:5" ht="14.25" customHeight="1" x14ac:dyDescent="0.3">
      <c r="A783" s="1"/>
      <c r="B783" s="1"/>
      <c r="C783" s="1"/>
      <c r="D783" s="2"/>
      <c r="E783" s="1"/>
    </row>
    <row r="784" spans="1:5" ht="14.25" customHeight="1" x14ac:dyDescent="0.3">
      <c r="A784" s="1"/>
      <c r="B784" s="1"/>
      <c r="C784" s="1"/>
      <c r="D784" s="2"/>
      <c r="E784" s="1"/>
    </row>
    <row r="785" spans="1:5" ht="14.25" customHeight="1" x14ac:dyDescent="0.3">
      <c r="A785" s="1"/>
      <c r="B785" s="1"/>
      <c r="C785" s="1"/>
      <c r="D785" s="2"/>
      <c r="E785" s="1"/>
    </row>
    <row r="786" spans="1:5" ht="14.25" customHeight="1" x14ac:dyDescent="0.3">
      <c r="A786" s="1"/>
      <c r="B786" s="1"/>
      <c r="C786" s="1"/>
      <c r="D786" s="2"/>
      <c r="E786" s="1"/>
    </row>
    <row r="787" spans="1:5" ht="14.25" customHeight="1" x14ac:dyDescent="0.3">
      <c r="A787" s="1"/>
      <c r="B787" s="1"/>
      <c r="C787" s="1"/>
      <c r="D787" s="2"/>
      <c r="E787" s="1"/>
    </row>
    <row r="788" spans="1:5" ht="14.25" customHeight="1" x14ac:dyDescent="0.3">
      <c r="A788" s="1"/>
      <c r="B788" s="1"/>
      <c r="C788" s="1"/>
      <c r="D788" s="2"/>
      <c r="E788" s="1"/>
    </row>
    <row r="789" spans="1:5" ht="14.25" customHeight="1" x14ac:dyDescent="0.3">
      <c r="A789" s="1"/>
      <c r="B789" s="1"/>
      <c r="C789" s="1"/>
      <c r="D789" s="2"/>
      <c r="E789" s="1"/>
    </row>
    <row r="790" spans="1:5" ht="14.25" customHeight="1" x14ac:dyDescent="0.3">
      <c r="A790" s="1"/>
      <c r="B790" s="1"/>
      <c r="C790" s="1"/>
      <c r="D790" s="2"/>
      <c r="E790" s="1"/>
    </row>
    <row r="791" spans="1:5" ht="14.25" customHeight="1" x14ac:dyDescent="0.3">
      <c r="A791" s="1"/>
      <c r="B791" s="1"/>
      <c r="C791" s="1"/>
      <c r="D791" s="2"/>
      <c r="E791" s="1"/>
    </row>
    <row r="792" spans="1:5" ht="14.25" customHeight="1" x14ac:dyDescent="0.3">
      <c r="A792" s="1"/>
      <c r="B792" s="1"/>
      <c r="C792" s="1"/>
      <c r="D792" s="2"/>
      <c r="E792" s="1"/>
    </row>
    <row r="793" spans="1:5" ht="14.25" customHeight="1" x14ac:dyDescent="0.3">
      <c r="A793" s="1"/>
      <c r="B793" s="1"/>
      <c r="C793" s="1"/>
      <c r="D793" s="2"/>
      <c r="E793" s="1"/>
    </row>
    <row r="794" spans="1:5" ht="14.25" customHeight="1" x14ac:dyDescent="0.3">
      <c r="A794" s="1"/>
      <c r="B794" s="1"/>
      <c r="C794" s="1"/>
      <c r="D794" s="2"/>
      <c r="E794" s="1"/>
    </row>
    <row r="795" spans="1:5" ht="14.25" customHeight="1" x14ac:dyDescent="0.3">
      <c r="A795" s="1"/>
      <c r="B795" s="1"/>
      <c r="C795" s="1"/>
      <c r="D795" s="2"/>
      <c r="E795" s="1"/>
    </row>
    <row r="796" spans="1:5" ht="14.25" customHeight="1" x14ac:dyDescent="0.3">
      <c r="A796" s="1"/>
      <c r="B796" s="1"/>
      <c r="C796" s="1"/>
      <c r="D796" s="2"/>
      <c r="E796" s="1"/>
    </row>
    <row r="797" spans="1:5" ht="14.25" customHeight="1" x14ac:dyDescent="0.3">
      <c r="A797" s="1"/>
      <c r="B797" s="1"/>
      <c r="C797" s="1"/>
      <c r="D797" s="2"/>
      <c r="E797" s="1"/>
    </row>
    <row r="798" spans="1:5" ht="14.25" customHeight="1" x14ac:dyDescent="0.3">
      <c r="A798" s="1"/>
      <c r="B798" s="1"/>
      <c r="C798" s="1"/>
      <c r="D798" s="2"/>
      <c r="E798" s="1"/>
    </row>
    <row r="799" spans="1:5" ht="14.25" customHeight="1" x14ac:dyDescent="0.3">
      <c r="A799" s="1"/>
      <c r="B799" s="1"/>
      <c r="C799" s="1"/>
      <c r="D799" s="2"/>
      <c r="E799" s="1"/>
    </row>
    <row r="800" spans="1:5" ht="14.25" customHeight="1" x14ac:dyDescent="0.3">
      <c r="A800" s="1"/>
      <c r="B800" s="1"/>
      <c r="C800" s="1"/>
      <c r="D800" s="2"/>
      <c r="E800" s="1"/>
    </row>
    <row r="801" spans="1:5" ht="14.25" customHeight="1" x14ac:dyDescent="0.3">
      <c r="A801" s="1"/>
      <c r="B801" s="1"/>
      <c r="C801" s="1"/>
      <c r="D801" s="2"/>
      <c r="E801" s="1"/>
    </row>
    <row r="802" spans="1:5" ht="14.25" customHeight="1" x14ac:dyDescent="0.3">
      <c r="A802" s="1"/>
      <c r="B802" s="1"/>
      <c r="C802" s="1"/>
      <c r="D802" s="2"/>
      <c r="E802" s="1"/>
    </row>
    <row r="803" spans="1:5" ht="14.25" customHeight="1" x14ac:dyDescent="0.3">
      <c r="A803" s="1"/>
      <c r="B803" s="1"/>
      <c r="C803" s="1"/>
      <c r="D803" s="2"/>
      <c r="E803" s="1"/>
    </row>
    <row r="804" spans="1:5" ht="14.25" customHeight="1" x14ac:dyDescent="0.3">
      <c r="A804" s="1"/>
      <c r="B804" s="1"/>
      <c r="C804" s="1"/>
      <c r="D804" s="2"/>
      <c r="E804" s="1"/>
    </row>
    <row r="805" spans="1:5" ht="14.25" customHeight="1" x14ac:dyDescent="0.3">
      <c r="A805" s="1"/>
      <c r="B805" s="1"/>
      <c r="C805" s="1"/>
      <c r="D805" s="2"/>
      <c r="E805" s="1"/>
    </row>
    <row r="806" spans="1:5" ht="14.25" customHeight="1" x14ac:dyDescent="0.3">
      <c r="A806" s="1"/>
      <c r="B806" s="1"/>
      <c r="C806" s="1"/>
      <c r="D806" s="2"/>
      <c r="E806" s="1"/>
    </row>
    <row r="807" spans="1:5" ht="14.25" customHeight="1" x14ac:dyDescent="0.3">
      <c r="A807" s="1"/>
      <c r="B807" s="1"/>
      <c r="C807" s="1"/>
      <c r="D807" s="2"/>
      <c r="E807" s="1"/>
    </row>
    <row r="808" spans="1:5" ht="14.25" customHeight="1" x14ac:dyDescent="0.3">
      <c r="A808" s="1"/>
      <c r="B808" s="1"/>
      <c r="C808" s="1"/>
      <c r="D808" s="2"/>
      <c r="E808" s="1"/>
    </row>
    <row r="809" spans="1:5" ht="14.25" customHeight="1" x14ac:dyDescent="0.3">
      <c r="A809" s="1"/>
      <c r="B809" s="1"/>
      <c r="C809" s="1"/>
      <c r="D809" s="2"/>
      <c r="E809" s="1"/>
    </row>
    <row r="810" spans="1:5" ht="14.25" customHeight="1" x14ac:dyDescent="0.3">
      <c r="A810" s="1"/>
      <c r="B810" s="1"/>
      <c r="C810" s="1"/>
      <c r="D810" s="2"/>
      <c r="E810" s="1"/>
    </row>
    <row r="811" spans="1:5" ht="14.25" customHeight="1" x14ac:dyDescent="0.3">
      <c r="A811" s="1"/>
      <c r="B811" s="1"/>
      <c r="C811" s="1"/>
      <c r="D811" s="2"/>
      <c r="E811" s="1"/>
    </row>
    <row r="812" spans="1:5" ht="14.25" customHeight="1" x14ac:dyDescent="0.3">
      <c r="A812" s="1"/>
      <c r="B812" s="1"/>
      <c r="C812" s="1"/>
      <c r="D812" s="2"/>
      <c r="E812" s="1"/>
    </row>
    <row r="813" spans="1:5" ht="14.25" customHeight="1" x14ac:dyDescent="0.3">
      <c r="A813" s="1"/>
      <c r="B813" s="1"/>
      <c r="C813" s="1"/>
      <c r="D813" s="2"/>
      <c r="E813" s="1"/>
    </row>
    <row r="814" spans="1:5" ht="14.25" customHeight="1" x14ac:dyDescent="0.3">
      <c r="A814" s="1"/>
      <c r="B814" s="1"/>
      <c r="C814" s="1"/>
      <c r="D814" s="2"/>
      <c r="E814" s="1"/>
    </row>
    <row r="815" spans="1:5" ht="14.25" customHeight="1" x14ac:dyDescent="0.3">
      <c r="A815" s="1"/>
      <c r="B815" s="1"/>
      <c r="C815" s="1"/>
      <c r="D815" s="2"/>
      <c r="E815" s="1"/>
    </row>
    <row r="816" spans="1:5" ht="14.25" customHeight="1" x14ac:dyDescent="0.3">
      <c r="A816" s="1"/>
      <c r="B816" s="1"/>
      <c r="C816" s="1"/>
      <c r="D816" s="2"/>
      <c r="E816" s="1"/>
    </row>
    <row r="817" spans="1:5" ht="14.25" customHeight="1" x14ac:dyDescent="0.3">
      <c r="A817" s="1"/>
      <c r="B817" s="1"/>
      <c r="C817" s="1"/>
      <c r="D817" s="2"/>
      <c r="E817" s="1"/>
    </row>
    <row r="818" spans="1:5" ht="14.25" customHeight="1" x14ac:dyDescent="0.3">
      <c r="A818" s="1"/>
      <c r="B818" s="1"/>
      <c r="C818" s="1"/>
      <c r="D818" s="2"/>
      <c r="E818" s="1"/>
    </row>
    <row r="819" spans="1:5" ht="14.25" customHeight="1" x14ac:dyDescent="0.3">
      <c r="A819" s="1"/>
      <c r="B819" s="1"/>
      <c r="C819" s="1"/>
      <c r="D819" s="2"/>
      <c r="E819" s="1"/>
    </row>
    <row r="820" spans="1:5" ht="14.25" customHeight="1" x14ac:dyDescent="0.3">
      <c r="A820" s="1"/>
      <c r="B820" s="1"/>
      <c r="C820" s="1"/>
      <c r="D820" s="2"/>
      <c r="E820" s="1"/>
    </row>
    <row r="821" spans="1:5" ht="14.25" customHeight="1" x14ac:dyDescent="0.3">
      <c r="A821" s="1"/>
      <c r="B821" s="1"/>
      <c r="C821" s="1"/>
      <c r="D821" s="2"/>
      <c r="E821" s="1"/>
    </row>
    <row r="822" spans="1:5" ht="14.25" customHeight="1" x14ac:dyDescent="0.3">
      <c r="A822" s="1"/>
      <c r="B822" s="1"/>
      <c r="C822" s="1"/>
      <c r="D822" s="2"/>
      <c r="E822" s="1"/>
    </row>
    <row r="823" spans="1:5" ht="14.25" customHeight="1" x14ac:dyDescent="0.3">
      <c r="A823" s="1"/>
      <c r="B823" s="1"/>
      <c r="C823" s="1"/>
      <c r="D823" s="2"/>
      <c r="E823" s="1"/>
    </row>
    <row r="824" spans="1:5" ht="14.25" customHeight="1" x14ac:dyDescent="0.3">
      <c r="A824" s="1"/>
      <c r="B824" s="1"/>
      <c r="C824" s="1"/>
      <c r="D824" s="2"/>
      <c r="E824" s="1"/>
    </row>
    <row r="825" spans="1:5" ht="14.25" customHeight="1" x14ac:dyDescent="0.3">
      <c r="A825" s="1"/>
      <c r="B825" s="1"/>
      <c r="C825" s="1"/>
      <c r="D825" s="2"/>
      <c r="E825" s="1"/>
    </row>
    <row r="826" spans="1:5" ht="14.25" customHeight="1" x14ac:dyDescent="0.3">
      <c r="A826" s="1"/>
      <c r="B826" s="1"/>
      <c r="C826" s="1"/>
      <c r="D826" s="2"/>
      <c r="E826" s="1"/>
    </row>
    <row r="827" spans="1:5" ht="14.25" customHeight="1" x14ac:dyDescent="0.3">
      <c r="A827" s="1"/>
      <c r="B827" s="1"/>
      <c r="C827" s="1"/>
      <c r="D827" s="2"/>
      <c r="E827" s="1"/>
    </row>
    <row r="828" spans="1:5" ht="14.25" customHeight="1" x14ac:dyDescent="0.3">
      <c r="A828" s="1"/>
      <c r="B828" s="1"/>
      <c r="C828" s="1"/>
      <c r="D828" s="2"/>
      <c r="E828" s="1"/>
    </row>
    <row r="829" spans="1:5" ht="14.25" customHeight="1" x14ac:dyDescent="0.3">
      <c r="A829" s="1"/>
      <c r="B829" s="1"/>
      <c r="C829" s="1"/>
      <c r="D829" s="2"/>
      <c r="E829" s="1"/>
    </row>
    <row r="830" spans="1:5" ht="14.25" customHeight="1" x14ac:dyDescent="0.3">
      <c r="A830" s="1"/>
      <c r="B830" s="1"/>
      <c r="C830" s="1"/>
      <c r="D830" s="2"/>
      <c r="E830" s="1"/>
    </row>
    <row r="831" spans="1:5" ht="14.25" customHeight="1" x14ac:dyDescent="0.3">
      <c r="A831" s="1"/>
      <c r="B831" s="1"/>
      <c r="C831" s="1"/>
      <c r="D831" s="2"/>
      <c r="E831" s="1"/>
    </row>
    <row r="832" spans="1:5" ht="14.25" customHeight="1" x14ac:dyDescent="0.3">
      <c r="A832" s="1"/>
      <c r="B832" s="1"/>
      <c r="C832" s="1"/>
      <c r="D832" s="2"/>
      <c r="E832" s="1"/>
    </row>
    <row r="833" spans="1:5" ht="14.25" customHeight="1" x14ac:dyDescent="0.3">
      <c r="A833" s="1"/>
      <c r="B833" s="1"/>
      <c r="C833" s="1"/>
      <c r="D833" s="2"/>
      <c r="E833" s="1"/>
    </row>
    <row r="834" spans="1:5" ht="14.25" customHeight="1" x14ac:dyDescent="0.3">
      <c r="A834" s="1"/>
      <c r="B834" s="1"/>
      <c r="C834" s="1"/>
      <c r="D834" s="2"/>
      <c r="E834" s="1"/>
    </row>
    <row r="835" spans="1:5" ht="14.25" customHeight="1" x14ac:dyDescent="0.3">
      <c r="A835" s="1"/>
      <c r="B835" s="1"/>
      <c r="C835" s="1"/>
      <c r="D835" s="2"/>
      <c r="E835" s="1"/>
    </row>
    <row r="836" spans="1:5" ht="14.25" customHeight="1" x14ac:dyDescent="0.3">
      <c r="A836" s="1"/>
      <c r="B836" s="1"/>
      <c r="C836" s="1"/>
      <c r="D836" s="2"/>
      <c r="E836" s="1"/>
    </row>
    <row r="837" spans="1:5" ht="14.25" customHeight="1" x14ac:dyDescent="0.3">
      <c r="A837" s="1"/>
      <c r="B837" s="1"/>
      <c r="C837" s="1"/>
      <c r="D837" s="2"/>
      <c r="E837" s="1"/>
    </row>
    <row r="838" spans="1:5" ht="14.25" customHeight="1" x14ac:dyDescent="0.3">
      <c r="A838" s="1"/>
      <c r="B838" s="1"/>
      <c r="C838" s="1"/>
      <c r="D838" s="2"/>
      <c r="E838" s="1"/>
    </row>
    <row r="839" spans="1:5" ht="14.25" customHeight="1" x14ac:dyDescent="0.3">
      <c r="A839" s="1"/>
      <c r="B839" s="1"/>
      <c r="C839" s="1"/>
      <c r="D839" s="2"/>
      <c r="E839" s="1"/>
    </row>
    <row r="840" spans="1:5" ht="14.25" customHeight="1" x14ac:dyDescent="0.3">
      <c r="A840" s="1"/>
      <c r="B840" s="1"/>
      <c r="C840" s="1"/>
      <c r="D840" s="2"/>
      <c r="E840" s="1"/>
    </row>
    <row r="841" spans="1:5" ht="14.25" customHeight="1" x14ac:dyDescent="0.3">
      <c r="A841" s="1"/>
      <c r="B841" s="1"/>
      <c r="C841" s="1"/>
      <c r="D841" s="2"/>
      <c r="E841" s="1"/>
    </row>
    <row r="842" spans="1:5" ht="14.25" customHeight="1" x14ac:dyDescent="0.3">
      <c r="A842" s="1"/>
      <c r="B842" s="1"/>
      <c r="C842" s="1"/>
      <c r="D842" s="2"/>
      <c r="E842" s="1"/>
    </row>
    <row r="843" spans="1:5" ht="14.25" customHeight="1" x14ac:dyDescent="0.3">
      <c r="A843" s="1"/>
      <c r="B843" s="1"/>
      <c r="C843" s="1"/>
      <c r="D843" s="2"/>
      <c r="E843" s="1"/>
    </row>
    <row r="844" spans="1:5" ht="14.25" customHeight="1" x14ac:dyDescent="0.3">
      <c r="A844" s="1"/>
      <c r="B844" s="1"/>
      <c r="C844" s="1"/>
      <c r="D844" s="2"/>
      <c r="E844" s="1"/>
    </row>
    <row r="845" spans="1:5" ht="14.25" customHeight="1" x14ac:dyDescent="0.3">
      <c r="A845" s="1"/>
      <c r="B845" s="1"/>
      <c r="C845" s="1"/>
      <c r="D845" s="2"/>
      <c r="E845" s="1"/>
    </row>
    <row r="846" spans="1:5" ht="14.25" customHeight="1" x14ac:dyDescent="0.3">
      <c r="A846" s="1"/>
      <c r="B846" s="1"/>
      <c r="C846" s="1"/>
      <c r="D846" s="2"/>
      <c r="E846" s="1"/>
    </row>
    <row r="847" spans="1:5" ht="14.25" customHeight="1" x14ac:dyDescent="0.3">
      <c r="A847" s="1"/>
      <c r="B847" s="1"/>
      <c r="C847" s="1"/>
      <c r="D847" s="2"/>
      <c r="E847" s="1"/>
    </row>
    <row r="848" spans="1:5" ht="14.25" customHeight="1" x14ac:dyDescent="0.3">
      <c r="A848" s="1"/>
      <c r="B848" s="1"/>
      <c r="C848" s="1"/>
      <c r="D848" s="2"/>
      <c r="E848" s="1"/>
    </row>
    <row r="849" spans="1:5" ht="14.25" customHeight="1" x14ac:dyDescent="0.3">
      <c r="A849" s="1"/>
      <c r="B849" s="1"/>
      <c r="C849" s="1"/>
      <c r="D849" s="2"/>
      <c r="E849" s="1"/>
    </row>
    <row r="850" spans="1:5" ht="14.25" customHeight="1" x14ac:dyDescent="0.3">
      <c r="A850" s="1"/>
      <c r="B850" s="1"/>
      <c r="C850" s="1"/>
      <c r="D850" s="2"/>
      <c r="E850" s="1"/>
    </row>
    <row r="851" spans="1:5" ht="14.25" customHeight="1" x14ac:dyDescent="0.3">
      <c r="A851" s="1"/>
      <c r="B851" s="1"/>
      <c r="C851" s="1"/>
      <c r="D851" s="2"/>
      <c r="E851" s="1"/>
    </row>
    <row r="852" spans="1:5" ht="14.25" customHeight="1" x14ac:dyDescent="0.3">
      <c r="A852" s="1"/>
      <c r="B852" s="1"/>
      <c r="C852" s="1"/>
      <c r="D852" s="2"/>
      <c r="E852" s="1"/>
    </row>
    <row r="853" spans="1:5" ht="14.25" customHeight="1" x14ac:dyDescent="0.3">
      <c r="A853" s="1"/>
      <c r="B853" s="1"/>
      <c r="C853" s="1"/>
      <c r="D853" s="2"/>
      <c r="E853" s="1"/>
    </row>
    <row r="854" spans="1:5" ht="14.25" customHeight="1" x14ac:dyDescent="0.3">
      <c r="A854" s="1"/>
      <c r="B854" s="1"/>
      <c r="C854" s="1"/>
      <c r="D854" s="2"/>
      <c r="E854" s="1"/>
    </row>
    <row r="855" spans="1:5" ht="14.25" customHeight="1" x14ac:dyDescent="0.3">
      <c r="A855" s="1"/>
      <c r="B855" s="1"/>
      <c r="C855" s="1"/>
      <c r="D855" s="2"/>
      <c r="E855" s="1"/>
    </row>
    <row r="856" spans="1:5" ht="14.25" customHeight="1" x14ac:dyDescent="0.3">
      <c r="A856" s="1"/>
      <c r="B856" s="1"/>
      <c r="C856" s="1"/>
      <c r="D856" s="2"/>
      <c r="E856" s="1"/>
    </row>
    <row r="857" spans="1:5" ht="14.25" customHeight="1" x14ac:dyDescent="0.3">
      <c r="A857" s="1"/>
      <c r="B857" s="1"/>
      <c r="C857" s="1"/>
      <c r="D857" s="2"/>
      <c r="E857" s="1"/>
    </row>
    <row r="858" spans="1:5" ht="14.25" customHeight="1" x14ac:dyDescent="0.3">
      <c r="A858" s="1"/>
      <c r="B858" s="1"/>
      <c r="C858" s="1"/>
      <c r="D858" s="2"/>
      <c r="E858" s="1"/>
    </row>
    <row r="859" spans="1:5" ht="14.25" customHeight="1" x14ac:dyDescent="0.3">
      <c r="A859" s="1"/>
      <c r="B859" s="1"/>
      <c r="C859" s="1"/>
      <c r="D859" s="2"/>
      <c r="E859" s="1"/>
    </row>
    <row r="860" spans="1:5" ht="14.25" customHeight="1" x14ac:dyDescent="0.3">
      <c r="A860" s="1"/>
      <c r="B860" s="1"/>
      <c r="C860" s="1"/>
      <c r="D860" s="2"/>
      <c r="E860" s="1"/>
    </row>
    <row r="861" spans="1:5" ht="14.25" customHeight="1" x14ac:dyDescent="0.3">
      <c r="A861" s="1"/>
      <c r="B861" s="1"/>
      <c r="C861" s="1"/>
      <c r="D861" s="2"/>
      <c r="E861" s="1"/>
    </row>
    <row r="862" spans="1:5" ht="14.25" customHeight="1" x14ac:dyDescent="0.3">
      <c r="A862" s="1"/>
      <c r="B862" s="1"/>
      <c r="C862" s="1"/>
      <c r="D862" s="2"/>
      <c r="E862" s="1"/>
    </row>
    <row r="863" spans="1:5" ht="14.25" customHeight="1" x14ac:dyDescent="0.3">
      <c r="A863" s="1"/>
      <c r="B863" s="1"/>
      <c r="C863" s="1"/>
      <c r="D863" s="2"/>
      <c r="E863" s="1"/>
    </row>
    <row r="864" spans="1:5" ht="14.25" customHeight="1" x14ac:dyDescent="0.3">
      <c r="A864" s="1"/>
      <c r="B864" s="1"/>
      <c r="C864" s="1"/>
      <c r="D864" s="2"/>
      <c r="E864" s="1"/>
    </row>
    <row r="865" spans="1:5" ht="14.25" customHeight="1" x14ac:dyDescent="0.3">
      <c r="A865" s="1"/>
      <c r="B865" s="1"/>
      <c r="C865" s="1"/>
      <c r="D865" s="2"/>
      <c r="E865" s="1"/>
    </row>
    <row r="866" spans="1:5" ht="14.25" customHeight="1" x14ac:dyDescent="0.3">
      <c r="A866" s="1"/>
      <c r="B866" s="1"/>
      <c r="C866" s="1"/>
      <c r="D866" s="2"/>
      <c r="E866" s="1"/>
    </row>
    <row r="867" spans="1:5" ht="14.25" customHeight="1" x14ac:dyDescent="0.3">
      <c r="A867" s="1"/>
      <c r="B867" s="1"/>
      <c r="C867" s="1"/>
      <c r="D867" s="2"/>
      <c r="E867" s="1"/>
    </row>
    <row r="868" spans="1:5" ht="14.25" customHeight="1" x14ac:dyDescent="0.3">
      <c r="A868" s="1"/>
      <c r="B868" s="1"/>
      <c r="C868" s="1"/>
      <c r="D868" s="2"/>
      <c r="E868" s="1"/>
    </row>
    <row r="869" spans="1:5" ht="14.25" customHeight="1" x14ac:dyDescent="0.3">
      <c r="A869" s="1"/>
      <c r="B869" s="1"/>
      <c r="C869" s="1"/>
      <c r="D869" s="2"/>
      <c r="E869" s="1"/>
    </row>
    <row r="870" spans="1:5" ht="14.25" customHeight="1" x14ac:dyDescent="0.3">
      <c r="A870" s="1"/>
      <c r="B870" s="1"/>
      <c r="C870" s="1"/>
      <c r="D870" s="2"/>
      <c r="E870" s="1"/>
    </row>
    <row r="871" spans="1:5" ht="14.25" customHeight="1" x14ac:dyDescent="0.3">
      <c r="A871" s="1"/>
      <c r="B871" s="1"/>
      <c r="C871" s="1"/>
      <c r="D871" s="2"/>
      <c r="E871" s="1"/>
    </row>
    <row r="872" spans="1:5" ht="14.25" customHeight="1" x14ac:dyDescent="0.3">
      <c r="A872" s="1"/>
      <c r="B872" s="1"/>
      <c r="C872" s="1"/>
      <c r="D872" s="2"/>
      <c r="E872" s="1"/>
    </row>
    <row r="873" spans="1:5" ht="14.25" customHeight="1" x14ac:dyDescent="0.3">
      <c r="A873" s="1"/>
      <c r="B873" s="1"/>
      <c r="C873" s="1"/>
      <c r="D873" s="2"/>
      <c r="E873" s="1"/>
    </row>
    <row r="874" spans="1:5" ht="14.25" customHeight="1" x14ac:dyDescent="0.3">
      <c r="A874" s="1"/>
      <c r="B874" s="1"/>
      <c r="C874" s="1"/>
      <c r="D874" s="2"/>
      <c r="E874" s="1"/>
    </row>
    <row r="875" spans="1:5" ht="14.25" customHeight="1" x14ac:dyDescent="0.3">
      <c r="A875" s="1"/>
      <c r="B875" s="1"/>
      <c r="C875" s="1"/>
      <c r="D875" s="2"/>
      <c r="E875" s="1"/>
    </row>
    <row r="876" spans="1:5" ht="14.25" customHeight="1" x14ac:dyDescent="0.3">
      <c r="A876" s="1"/>
      <c r="B876" s="1"/>
      <c r="C876" s="1"/>
      <c r="D876" s="2"/>
      <c r="E876" s="1"/>
    </row>
    <row r="877" spans="1:5" ht="14.25" customHeight="1" x14ac:dyDescent="0.3">
      <c r="A877" s="1"/>
      <c r="B877" s="1"/>
      <c r="C877" s="1"/>
      <c r="D877" s="2"/>
      <c r="E877" s="1"/>
    </row>
    <row r="878" spans="1:5" ht="14.25" customHeight="1" x14ac:dyDescent="0.3">
      <c r="A878" s="1"/>
      <c r="B878" s="1"/>
      <c r="C878" s="1"/>
      <c r="D878" s="2"/>
      <c r="E878" s="1"/>
    </row>
    <row r="879" spans="1:5" ht="14.25" customHeight="1" x14ac:dyDescent="0.3">
      <c r="A879" s="1"/>
      <c r="B879" s="1"/>
      <c r="C879" s="1"/>
      <c r="D879" s="2"/>
      <c r="E879" s="1"/>
    </row>
    <row r="880" spans="1:5" ht="14.25" customHeight="1" x14ac:dyDescent="0.3">
      <c r="A880" s="1"/>
      <c r="B880" s="1"/>
      <c r="C880" s="1"/>
      <c r="D880" s="2"/>
      <c r="E880" s="1"/>
    </row>
    <row r="881" spans="1:5" ht="14.25" customHeight="1" x14ac:dyDescent="0.3">
      <c r="A881" s="1"/>
      <c r="B881" s="1"/>
      <c r="C881" s="1"/>
      <c r="D881" s="2"/>
      <c r="E881" s="1"/>
    </row>
    <row r="882" spans="1:5" ht="14.25" customHeight="1" x14ac:dyDescent="0.3">
      <c r="A882" s="1"/>
      <c r="B882" s="1"/>
      <c r="C882" s="1"/>
      <c r="D882" s="2"/>
      <c r="E882" s="1"/>
    </row>
    <row r="883" spans="1:5" ht="14.25" customHeight="1" x14ac:dyDescent="0.3">
      <c r="A883" s="1"/>
      <c r="B883" s="1"/>
      <c r="C883" s="1"/>
      <c r="D883" s="2"/>
      <c r="E883" s="1"/>
    </row>
    <row r="884" spans="1:5" ht="14.25" customHeight="1" x14ac:dyDescent="0.3">
      <c r="A884" s="1"/>
      <c r="B884" s="1"/>
      <c r="C884" s="1"/>
      <c r="D884" s="2"/>
      <c r="E884" s="1"/>
    </row>
    <row r="885" spans="1:5" ht="14.25" customHeight="1" x14ac:dyDescent="0.3">
      <c r="A885" s="1"/>
      <c r="B885" s="1"/>
      <c r="C885" s="1"/>
      <c r="D885" s="2"/>
      <c r="E885" s="1"/>
    </row>
    <row r="886" spans="1:5" ht="14.25" customHeight="1" x14ac:dyDescent="0.3">
      <c r="A886" s="1"/>
      <c r="B886" s="1"/>
      <c r="C886" s="1"/>
      <c r="D886" s="2"/>
      <c r="E886" s="1"/>
    </row>
    <row r="887" spans="1:5" ht="14.25" customHeight="1" x14ac:dyDescent="0.3">
      <c r="A887" s="1"/>
      <c r="B887" s="1"/>
      <c r="C887" s="1"/>
      <c r="D887" s="2"/>
      <c r="E887" s="1"/>
    </row>
    <row r="888" spans="1:5" ht="14.25" customHeight="1" x14ac:dyDescent="0.3">
      <c r="A888" s="1"/>
      <c r="B888" s="1"/>
      <c r="C888" s="1"/>
      <c r="D888" s="2"/>
      <c r="E888" s="1"/>
    </row>
    <row r="889" spans="1:5" ht="14.25" customHeight="1" x14ac:dyDescent="0.3">
      <c r="A889" s="1"/>
      <c r="B889" s="1"/>
      <c r="C889" s="1"/>
      <c r="D889" s="2"/>
      <c r="E889" s="1"/>
    </row>
    <row r="890" spans="1:5" ht="14.25" customHeight="1" x14ac:dyDescent="0.3">
      <c r="A890" s="1"/>
      <c r="B890" s="1"/>
      <c r="C890" s="1"/>
      <c r="D890" s="2"/>
      <c r="E890" s="1"/>
    </row>
    <row r="891" spans="1:5" ht="14.25" customHeight="1" x14ac:dyDescent="0.3">
      <c r="A891" s="1"/>
      <c r="B891" s="1"/>
      <c r="C891" s="1"/>
      <c r="D891" s="2"/>
      <c r="E891" s="1"/>
    </row>
    <row r="892" spans="1:5" ht="14.25" customHeight="1" x14ac:dyDescent="0.3">
      <c r="A892" s="1"/>
      <c r="B892" s="1"/>
      <c r="C892" s="1"/>
      <c r="D892" s="2"/>
      <c r="E892" s="1"/>
    </row>
    <row r="893" spans="1:5" ht="14.25" customHeight="1" x14ac:dyDescent="0.3">
      <c r="A893" s="1"/>
      <c r="B893" s="1"/>
      <c r="C893" s="1"/>
      <c r="D893" s="2"/>
      <c r="E893" s="1"/>
    </row>
    <row r="894" spans="1:5" ht="14.25" customHeight="1" x14ac:dyDescent="0.3">
      <c r="A894" s="1"/>
      <c r="B894" s="1"/>
      <c r="C894" s="1"/>
      <c r="D894" s="2"/>
      <c r="E894" s="1"/>
    </row>
    <row r="895" spans="1:5" ht="14.25" customHeight="1" x14ac:dyDescent="0.3">
      <c r="A895" s="1"/>
      <c r="B895" s="1"/>
      <c r="C895" s="1"/>
      <c r="D895" s="2"/>
      <c r="E895" s="1"/>
    </row>
    <row r="896" spans="1:5" ht="14.25" customHeight="1" x14ac:dyDescent="0.3">
      <c r="A896" s="1"/>
      <c r="B896" s="1"/>
      <c r="C896" s="1"/>
      <c r="D896" s="2"/>
      <c r="E896" s="1"/>
    </row>
    <row r="897" spans="1:5" ht="14.25" customHeight="1" x14ac:dyDescent="0.3">
      <c r="A897" s="1"/>
      <c r="B897" s="1"/>
      <c r="C897" s="1"/>
      <c r="D897" s="2"/>
      <c r="E897" s="1"/>
    </row>
    <row r="898" spans="1:5" ht="14.25" customHeight="1" x14ac:dyDescent="0.3">
      <c r="A898" s="1"/>
      <c r="B898" s="1"/>
      <c r="C898" s="1"/>
      <c r="D898" s="2"/>
      <c r="E898" s="1"/>
    </row>
    <row r="899" spans="1:5" ht="14.25" customHeight="1" x14ac:dyDescent="0.3">
      <c r="A899" s="1"/>
      <c r="B899" s="1"/>
      <c r="C899" s="1"/>
      <c r="D899" s="2"/>
      <c r="E899" s="1"/>
    </row>
    <row r="900" spans="1:5" ht="14.25" customHeight="1" x14ac:dyDescent="0.3">
      <c r="A900" s="1"/>
      <c r="B900" s="1"/>
      <c r="C900" s="1"/>
      <c r="D900" s="2"/>
      <c r="E900" s="1"/>
    </row>
    <row r="901" spans="1:5" ht="14.25" customHeight="1" x14ac:dyDescent="0.3">
      <c r="A901" s="1"/>
      <c r="B901" s="1"/>
      <c r="C901" s="1"/>
      <c r="D901" s="2"/>
      <c r="E901" s="1"/>
    </row>
    <row r="902" spans="1:5" ht="14.25" customHeight="1" x14ac:dyDescent="0.3">
      <c r="A902" s="1"/>
      <c r="B902" s="1"/>
      <c r="C902" s="1"/>
      <c r="D902" s="2"/>
      <c r="E902" s="1"/>
    </row>
    <row r="903" spans="1:5" ht="14.25" customHeight="1" x14ac:dyDescent="0.3">
      <c r="A903" s="1"/>
      <c r="B903" s="1"/>
      <c r="C903" s="1"/>
      <c r="D903" s="2"/>
      <c r="E903" s="1"/>
    </row>
    <row r="904" spans="1:5" ht="14.25" customHeight="1" x14ac:dyDescent="0.3">
      <c r="A904" s="1"/>
      <c r="B904" s="1"/>
      <c r="C904" s="1"/>
      <c r="D904" s="2"/>
      <c r="E904" s="1"/>
    </row>
    <row r="905" spans="1:5" ht="14.25" customHeight="1" x14ac:dyDescent="0.3">
      <c r="A905" s="1"/>
      <c r="B905" s="1"/>
      <c r="C905" s="1"/>
      <c r="D905" s="2"/>
      <c r="E905" s="1"/>
    </row>
    <row r="906" spans="1:5" ht="14.25" customHeight="1" x14ac:dyDescent="0.3">
      <c r="A906" s="1"/>
      <c r="B906" s="1"/>
      <c r="C906" s="1"/>
      <c r="D906" s="2"/>
      <c r="E906" s="1"/>
    </row>
    <row r="907" spans="1:5" ht="14.25" customHeight="1" x14ac:dyDescent="0.3">
      <c r="A907" s="1"/>
      <c r="B907" s="1"/>
      <c r="C907" s="1"/>
      <c r="D907" s="2"/>
      <c r="E907" s="1"/>
    </row>
    <row r="908" spans="1:5" ht="14.25" customHeight="1" x14ac:dyDescent="0.3">
      <c r="A908" s="1"/>
      <c r="B908" s="1"/>
      <c r="C908" s="1"/>
      <c r="D908" s="2"/>
      <c r="E908" s="1"/>
    </row>
    <row r="909" spans="1:5" ht="14.25" customHeight="1" x14ac:dyDescent="0.3">
      <c r="A909" s="1"/>
      <c r="B909" s="1"/>
      <c r="C909" s="1"/>
      <c r="D909" s="2"/>
      <c r="E909" s="1"/>
    </row>
    <row r="910" spans="1:5" ht="14.25" customHeight="1" x14ac:dyDescent="0.3">
      <c r="A910" s="1"/>
      <c r="B910" s="1"/>
      <c r="C910" s="1"/>
      <c r="D910" s="2"/>
      <c r="E910" s="1"/>
    </row>
    <row r="911" spans="1:5" ht="14.25" customHeight="1" x14ac:dyDescent="0.3">
      <c r="A911" s="1"/>
      <c r="B911" s="1"/>
      <c r="C911" s="1"/>
      <c r="D911" s="2"/>
      <c r="E911" s="1"/>
    </row>
    <row r="912" spans="1:5" ht="14.25" customHeight="1" x14ac:dyDescent="0.3">
      <c r="A912" s="1"/>
      <c r="B912" s="1"/>
      <c r="C912" s="1"/>
      <c r="D912" s="2"/>
      <c r="E912" s="1"/>
    </row>
    <row r="913" spans="1:5" ht="14.25" customHeight="1" x14ac:dyDescent="0.3">
      <c r="A913" s="1"/>
      <c r="B913" s="1"/>
      <c r="C913" s="1"/>
      <c r="D913" s="2"/>
      <c r="E913" s="1"/>
    </row>
    <row r="914" spans="1:5" ht="14.25" customHeight="1" x14ac:dyDescent="0.3">
      <c r="A914" s="1"/>
      <c r="B914" s="1"/>
      <c r="C914" s="1"/>
      <c r="D914" s="2"/>
      <c r="E914" s="1"/>
    </row>
    <row r="915" spans="1:5" ht="14.25" customHeight="1" x14ac:dyDescent="0.3">
      <c r="A915" s="1"/>
      <c r="B915" s="1"/>
      <c r="C915" s="1"/>
      <c r="D915" s="2"/>
      <c r="E915" s="1"/>
    </row>
    <row r="916" spans="1:5" ht="14.25" customHeight="1" x14ac:dyDescent="0.3">
      <c r="A916" s="1"/>
      <c r="B916" s="1"/>
      <c r="C916" s="1"/>
      <c r="D916" s="2"/>
      <c r="E916" s="1"/>
    </row>
    <row r="917" spans="1:5" ht="14.25" customHeight="1" x14ac:dyDescent="0.3">
      <c r="A917" s="1"/>
      <c r="B917" s="1"/>
      <c r="C917" s="1"/>
      <c r="D917" s="2"/>
      <c r="E917" s="1"/>
    </row>
    <row r="918" spans="1:5" ht="14.25" customHeight="1" x14ac:dyDescent="0.3">
      <c r="A918" s="1"/>
      <c r="B918" s="1"/>
      <c r="C918" s="1"/>
      <c r="D918" s="2"/>
      <c r="E918" s="1"/>
    </row>
    <row r="919" spans="1:5" ht="14.25" customHeight="1" x14ac:dyDescent="0.3">
      <c r="A919" s="1"/>
      <c r="B919" s="1"/>
      <c r="C919" s="1"/>
      <c r="D919" s="2"/>
      <c r="E919" s="1"/>
    </row>
    <row r="920" spans="1:5" ht="14.25" customHeight="1" x14ac:dyDescent="0.3">
      <c r="A920" s="1"/>
      <c r="B920" s="1"/>
      <c r="C920" s="1"/>
      <c r="D920" s="2"/>
      <c r="E920" s="1"/>
    </row>
    <row r="921" spans="1:5" ht="14.25" customHeight="1" x14ac:dyDescent="0.3">
      <c r="A921" s="1"/>
      <c r="B921" s="1"/>
      <c r="C921" s="1"/>
      <c r="D921" s="2"/>
      <c r="E921" s="1"/>
    </row>
    <row r="922" spans="1:5" ht="14.25" customHeight="1" x14ac:dyDescent="0.3">
      <c r="A922" s="1"/>
      <c r="B922" s="1"/>
      <c r="C922" s="1"/>
      <c r="D922" s="2"/>
      <c r="E922" s="1"/>
    </row>
    <row r="923" spans="1:5" ht="14.25" customHeight="1" x14ac:dyDescent="0.3">
      <c r="A923" s="1"/>
      <c r="B923" s="1"/>
      <c r="C923" s="1"/>
      <c r="D923" s="2"/>
      <c r="E923" s="1"/>
    </row>
    <row r="924" spans="1:5" ht="14.25" customHeight="1" x14ac:dyDescent="0.3">
      <c r="A924" s="1"/>
      <c r="B924" s="1"/>
      <c r="C924" s="1"/>
      <c r="D924" s="2"/>
      <c r="E924" s="1"/>
    </row>
    <row r="925" spans="1:5" ht="14.25" customHeight="1" x14ac:dyDescent="0.3">
      <c r="A925" s="1"/>
      <c r="B925" s="1"/>
      <c r="C925" s="1"/>
      <c r="D925" s="2"/>
      <c r="E925" s="1"/>
    </row>
    <row r="926" spans="1:5" ht="14.25" customHeight="1" x14ac:dyDescent="0.3">
      <c r="A926" s="1"/>
      <c r="B926" s="1"/>
      <c r="C926" s="1"/>
      <c r="D926" s="2"/>
      <c r="E926" s="1"/>
    </row>
    <row r="927" spans="1:5" ht="14.25" customHeight="1" x14ac:dyDescent="0.3">
      <c r="A927" s="1"/>
      <c r="B927" s="1"/>
      <c r="C927" s="1"/>
      <c r="D927" s="2"/>
      <c r="E927" s="1"/>
    </row>
    <row r="928" spans="1:5" ht="14.25" customHeight="1" x14ac:dyDescent="0.3">
      <c r="A928" s="1"/>
      <c r="B928" s="1"/>
      <c r="C928" s="1"/>
      <c r="D928" s="2"/>
      <c r="E928" s="1"/>
    </row>
    <row r="929" spans="1:5" ht="14.25" customHeight="1" x14ac:dyDescent="0.3">
      <c r="A929" s="1"/>
      <c r="B929" s="1"/>
      <c r="C929" s="1"/>
      <c r="D929" s="2"/>
      <c r="E929" s="1"/>
    </row>
    <row r="930" spans="1:5" ht="14.25" customHeight="1" x14ac:dyDescent="0.3">
      <c r="A930" s="1"/>
      <c r="B930" s="1"/>
      <c r="C930" s="1"/>
      <c r="D930" s="2"/>
      <c r="E930" s="1"/>
    </row>
    <row r="931" spans="1:5" ht="14.25" customHeight="1" x14ac:dyDescent="0.3">
      <c r="A931" s="1"/>
      <c r="B931" s="1"/>
      <c r="C931" s="1"/>
      <c r="D931" s="2"/>
      <c r="E931" s="1"/>
    </row>
    <row r="932" spans="1:5" ht="14.25" customHeight="1" x14ac:dyDescent="0.3">
      <c r="A932" s="1"/>
      <c r="B932" s="1"/>
      <c r="C932" s="1"/>
      <c r="D932" s="2"/>
      <c r="E932" s="1"/>
    </row>
    <row r="933" spans="1:5" ht="14.25" customHeight="1" x14ac:dyDescent="0.3">
      <c r="A933" s="1"/>
      <c r="B933" s="1"/>
      <c r="C933" s="1"/>
      <c r="D933" s="2"/>
      <c r="E933" s="1"/>
    </row>
    <row r="934" spans="1:5" ht="14.25" customHeight="1" x14ac:dyDescent="0.3">
      <c r="A934" s="1"/>
      <c r="B934" s="1"/>
      <c r="C934" s="1"/>
      <c r="D934" s="2"/>
      <c r="E934" s="1"/>
    </row>
    <row r="935" spans="1:5" ht="14.25" customHeight="1" x14ac:dyDescent="0.3">
      <c r="A935" s="1"/>
      <c r="B935" s="1"/>
      <c r="C935" s="1"/>
      <c r="D935" s="2"/>
      <c r="E935" s="1"/>
    </row>
    <row r="936" spans="1:5" ht="14.25" customHeight="1" x14ac:dyDescent="0.3">
      <c r="A936" s="1"/>
      <c r="B936" s="1"/>
      <c r="C936" s="1"/>
      <c r="D936" s="2"/>
      <c r="E936" s="1"/>
    </row>
    <row r="937" spans="1:5" ht="14.25" customHeight="1" x14ac:dyDescent="0.3">
      <c r="A937" s="1"/>
      <c r="B937" s="1"/>
      <c r="C937" s="1"/>
      <c r="D937" s="2"/>
      <c r="E937" s="1"/>
    </row>
    <row r="938" spans="1:5" ht="14.25" customHeight="1" x14ac:dyDescent="0.3">
      <c r="A938" s="1"/>
      <c r="B938" s="1"/>
      <c r="C938" s="1"/>
      <c r="D938" s="2"/>
      <c r="E938" s="1"/>
    </row>
    <row r="939" spans="1:5" ht="14.25" customHeight="1" x14ac:dyDescent="0.3">
      <c r="A939" s="1"/>
      <c r="B939" s="1"/>
      <c r="C939" s="1"/>
      <c r="D939" s="2"/>
      <c r="E939" s="1"/>
    </row>
    <row r="940" spans="1:5" ht="14.25" customHeight="1" x14ac:dyDescent="0.3">
      <c r="A940" s="1"/>
      <c r="B940" s="1"/>
      <c r="C940" s="1"/>
      <c r="D940" s="2"/>
      <c r="E940" s="1"/>
    </row>
    <row r="941" spans="1:5" ht="14.25" customHeight="1" x14ac:dyDescent="0.3">
      <c r="A941" s="1"/>
      <c r="B941" s="1"/>
      <c r="C941" s="1"/>
      <c r="D941" s="2"/>
      <c r="E941" s="1"/>
    </row>
    <row r="942" spans="1:5" ht="14.25" customHeight="1" x14ac:dyDescent="0.3">
      <c r="A942" s="1"/>
      <c r="B942" s="1"/>
      <c r="C942" s="1"/>
      <c r="D942" s="2"/>
      <c r="E942" s="1"/>
    </row>
    <row r="943" spans="1:5" ht="14.25" customHeight="1" x14ac:dyDescent="0.3">
      <c r="A943" s="1"/>
      <c r="B943" s="1"/>
      <c r="C943" s="1"/>
      <c r="D943" s="2"/>
      <c r="E943" s="1"/>
    </row>
    <row r="944" spans="1:5" ht="14.25" customHeight="1" x14ac:dyDescent="0.3">
      <c r="A944" s="1"/>
      <c r="B944" s="1"/>
      <c r="C944" s="1"/>
      <c r="D944" s="2"/>
      <c r="E944" s="1"/>
    </row>
    <row r="945" spans="1:5" ht="14.25" customHeight="1" x14ac:dyDescent="0.3">
      <c r="A945" s="1"/>
      <c r="B945" s="1"/>
      <c r="C945" s="1"/>
      <c r="D945" s="2"/>
      <c r="E945" s="1"/>
    </row>
    <row r="946" spans="1:5" ht="14.25" customHeight="1" x14ac:dyDescent="0.3">
      <c r="A946" s="1"/>
      <c r="B946" s="1"/>
      <c r="C946" s="1"/>
      <c r="D946" s="2"/>
      <c r="E946" s="1"/>
    </row>
    <row r="947" spans="1:5" ht="14.25" customHeight="1" x14ac:dyDescent="0.3">
      <c r="A947" s="1"/>
      <c r="B947" s="1"/>
      <c r="C947" s="1"/>
      <c r="D947" s="2"/>
      <c r="E947" s="1"/>
    </row>
    <row r="948" spans="1:5" ht="14.25" customHeight="1" x14ac:dyDescent="0.3">
      <c r="A948" s="1"/>
      <c r="B948" s="1"/>
      <c r="C948" s="1"/>
      <c r="D948" s="2"/>
      <c r="E948" s="1"/>
    </row>
    <row r="949" spans="1:5" ht="14.25" customHeight="1" x14ac:dyDescent="0.3">
      <c r="A949" s="1"/>
      <c r="B949" s="1"/>
      <c r="C949" s="1"/>
      <c r="D949" s="2"/>
      <c r="E949" s="1"/>
    </row>
    <row r="950" spans="1:5" ht="14.25" customHeight="1" x14ac:dyDescent="0.3">
      <c r="A950" s="1"/>
      <c r="B950" s="1"/>
      <c r="C950" s="1"/>
      <c r="D950" s="2"/>
      <c r="E950" s="1"/>
    </row>
    <row r="951" spans="1:5" ht="14.25" customHeight="1" x14ac:dyDescent="0.3">
      <c r="A951" s="1"/>
      <c r="B951" s="1"/>
      <c r="C951" s="1"/>
      <c r="D951" s="2"/>
      <c r="E951" s="1"/>
    </row>
    <row r="952" spans="1:5" ht="14.25" customHeight="1" x14ac:dyDescent="0.3">
      <c r="A952" s="1"/>
      <c r="B952" s="1"/>
      <c r="C952" s="1"/>
      <c r="D952" s="2"/>
      <c r="E952" s="1"/>
    </row>
    <row r="953" spans="1:5" ht="14.25" customHeight="1" x14ac:dyDescent="0.3">
      <c r="A953" s="1"/>
      <c r="B953" s="1"/>
      <c r="C953" s="1"/>
      <c r="D953" s="2"/>
      <c r="E953" s="1"/>
    </row>
    <row r="954" spans="1:5" ht="14.25" customHeight="1" x14ac:dyDescent="0.3">
      <c r="A954" s="1"/>
      <c r="B954" s="1"/>
      <c r="C954" s="1"/>
      <c r="D954" s="2"/>
      <c r="E954" s="1"/>
    </row>
    <row r="955" spans="1:5" ht="14.25" customHeight="1" x14ac:dyDescent="0.3">
      <c r="A955" s="1"/>
      <c r="B955" s="1"/>
      <c r="C955" s="1"/>
      <c r="D955" s="2"/>
      <c r="E955" s="1"/>
    </row>
    <row r="956" spans="1:5" ht="14.25" customHeight="1" x14ac:dyDescent="0.3">
      <c r="A956" s="1"/>
      <c r="B956" s="1"/>
      <c r="C956" s="1"/>
      <c r="D956" s="2"/>
      <c r="E956" s="1"/>
    </row>
    <row r="957" spans="1:5" ht="14.25" customHeight="1" x14ac:dyDescent="0.3">
      <c r="A957" s="1"/>
      <c r="B957" s="1"/>
      <c r="C957" s="1"/>
      <c r="D957" s="2"/>
      <c r="E957" s="1"/>
    </row>
    <row r="958" spans="1:5" ht="14.25" customHeight="1" x14ac:dyDescent="0.3">
      <c r="A958" s="1"/>
      <c r="B958" s="1"/>
      <c r="C958" s="1"/>
      <c r="D958" s="2"/>
      <c r="E958" s="1"/>
    </row>
    <row r="959" spans="1:5" ht="14.25" customHeight="1" x14ac:dyDescent="0.3">
      <c r="A959" s="1"/>
      <c r="B959" s="1"/>
      <c r="C959" s="1"/>
      <c r="D959" s="2"/>
      <c r="E959" s="1"/>
    </row>
    <row r="960" spans="1:5" ht="14.25" customHeight="1" x14ac:dyDescent="0.3">
      <c r="A960" s="1"/>
      <c r="B960" s="1"/>
      <c r="C960" s="1"/>
      <c r="D960" s="2"/>
      <c r="E960" s="1"/>
    </row>
    <row r="961" spans="1:5" ht="14.25" customHeight="1" x14ac:dyDescent="0.3">
      <c r="A961" s="1"/>
      <c r="B961" s="1"/>
      <c r="C961" s="1"/>
      <c r="D961" s="2"/>
      <c r="E961" s="1"/>
    </row>
    <row r="962" spans="1:5" ht="14.25" customHeight="1" x14ac:dyDescent="0.3">
      <c r="A962" s="1"/>
      <c r="B962" s="1"/>
      <c r="C962" s="1"/>
      <c r="D962" s="2"/>
      <c r="E962" s="1"/>
    </row>
    <row r="963" spans="1:5" ht="14.25" customHeight="1" x14ac:dyDescent="0.3">
      <c r="A963" s="1"/>
      <c r="B963" s="1"/>
      <c r="C963" s="1"/>
      <c r="D963" s="2"/>
      <c r="E963" s="1"/>
    </row>
    <row r="964" spans="1:5" ht="14.25" customHeight="1" x14ac:dyDescent="0.3">
      <c r="A964" s="1"/>
      <c r="B964" s="1"/>
      <c r="C964" s="1"/>
      <c r="D964" s="2"/>
      <c r="E964" s="1"/>
    </row>
    <row r="965" spans="1:5" ht="14.25" customHeight="1" x14ac:dyDescent="0.3">
      <c r="A965" s="1"/>
      <c r="B965" s="1"/>
      <c r="C965" s="1"/>
      <c r="D965" s="2"/>
      <c r="E965" s="1"/>
    </row>
    <row r="966" spans="1:5" ht="14.25" customHeight="1" x14ac:dyDescent="0.3">
      <c r="A966" s="1"/>
      <c r="B966" s="1"/>
      <c r="C966" s="1"/>
      <c r="D966" s="2"/>
      <c r="E966" s="1"/>
    </row>
    <row r="967" spans="1:5" ht="14.25" customHeight="1" x14ac:dyDescent="0.3">
      <c r="A967" s="1"/>
      <c r="B967" s="1"/>
      <c r="C967" s="1"/>
      <c r="D967" s="2"/>
      <c r="E967" s="1"/>
    </row>
    <row r="968" spans="1:5" ht="14.25" customHeight="1" x14ac:dyDescent="0.3">
      <c r="A968" s="1"/>
      <c r="B968" s="1"/>
      <c r="C968" s="1"/>
      <c r="D968" s="2"/>
      <c r="E968" s="1"/>
    </row>
    <row r="969" spans="1:5" ht="14.25" customHeight="1" x14ac:dyDescent="0.3">
      <c r="A969" s="1"/>
      <c r="B969" s="1"/>
      <c r="C969" s="1"/>
      <c r="D969" s="2"/>
      <c r="E969" s="1"/>
    </row>
    <row r="970" spans="1:5" ht="14.25" customHeight="1" x14ac:dyDescent="0.3">
      <c r="A970" s="1"/>
      <c r="B970" s="1"/>
      <c r="C970" s="1"/>
      <c r="D970" s="2"/>
      <c r="E970" s="1"/>
    </row>
    <row r="971" spans="1:5" ht="14.25" customHeight="1" x14ac:dyDescent="0.3">
      <c r="A971" s="1"/>
      <c r="B971" s="1"/>
      <c r="C971" s="1"/>
      <c r="D971" s="2"/>
      <c r="E971" s="1"/>
    </row>
    <row r="972" spans="1:5" ht="14.25" customHeight="1" x14ac:dyDescent="0.3">
      <c r="A972" s="1"/>
      <c r="B972" s="1"/>
      <c r="C972" s="1"/>
      <c r="D972" s="2"/>
      <c r="E972" s="1"/>
    </row>
    <row r="973" spans="1:5" ht="14.25" customHeight="1" x14ac:dyDescent="0.3">
      <c r="A973" s="1"/>
      <c r="B973" s="1"/>
      <c r="C973" s="1"/>
      <c r="D973" s="2"/>
      <c r="E973" s="1"/>
    </row>
    <row r="974" spans="1:5" ht="14.25" customHeight="1" x14ac:dyDescent="0.3">
      <c r="A974" s="1"/>
      <c r="B974" s="1"/>
      <c r="C974" s="1"/>
      <c r="D974" s="2"/>
      <c r="E974" s="1"/>
    </row>
    <row r="975" spans="1:5" ht="14.25" customHeight="1" x14ac:dyDescent="0.3">
      <c r="A975" s="1"/>
      <c r="B975" s="1"/>
      <c r="C975" s="1"/>
      <c r="D975" s="2"/>
      <c r="E975" s="1"/>
    </row>
    <row r="976" spans="1:5" ht="14.25" customHeight="1" x14ac:dyDescent="0.3">
      <c r="A976" s="1"/>
      <c r="B976" s="1"/>
      <c r="C976" s="1"/>
      <c r="D976" s="2"/>
      <c r="E976" s="1"/>
    </row>
    <row r="977" spans="1:5" ht="14.25" customHeight="1" x14ac:dyDescent="0.3">
      <c r="A977" s="1"/>
      <c r="B977" s="1"/>
      <c r="C977" s="1"/>
      <c r="D977" s="2"/>
      <c r="E977" s="1"/>
    </row>
    <row r="978" spans="1:5" ht="14.25" customHeight="1" x14ac:dyDescent="0.3">
      <c r="A978" s="1"/>
      <c r="B978" s="1"/>
      <c r="C978" s="1"/>
      <c r="D978" s="2"/>
      <c r="E978" s="1"/>
    </row>
    <row r="979" spans="1:5" ht="14.25" customHeight="1" x14ac:dyDescent="0.3">
      <c r="A979" s="1"/>
      <c r="B979" s="1"/>
      <c r="C979" s="1"/>
      <c r="D979" s="2"/>
      <c r="E979" s="1"/>
    </row>
    <row r="980" spans="1:5" ht="14.25" customHeight="1" x14ac:dyDescent="0.3">
      <c r="A980" s="1"/>
      <c r="B980" s="1"/>
      <c r="C980" s="1"/>
      <c r="D980" s="2"/>
      <c r="E980" s="1"/>
    </row>
    <row r="981" spans="1:5" ht="14.25" customHeight="1" x14ac:dyDescent="0.3">
      <c r="A981" s="1"/>
      <c r="B981" s="1"/>
      <c r="C981" s="1"/>
      <c r="D981" s="2"/>
      <c r="E981" s="1"/>
    </row>
    <row r="982" spans="1:5" ht="14.25" customHeight="1" x14ac:dyDescent="0.3">
      <c r="A982" s="1"/>
      <c r="B982" s="1"/>
      <c r="C982" s="1"/>
      <c r="D982" s="2"/>
      <c r="E982" s="1"/>
    </row>
    <row r="983" spans="1:5" ht="14.25" customHeight="1" x14ac:dyDescent="0.3">
      <c r="A983" s="1"/>
      <c r="B983" s="1"/>
      <c r="C983" s="1"/>
      <c r="D983" s="2"/>
      <c r="E983" s="1"/>
    </row>
    <row r="984" spans="1:5" ht="14.25" customHeight="1" x14ac:dyDescent="0.3">
      <c r="A984" s="1"/>
      <c r="B984" s="1"/>
      <c r="C984" s="1"/>
      <c r="D984" s="2"/>
      <c r="E984" s="1"/>
    </row>
    <row r="985" spans="1:5" ht="14.25" customHeight="1" x14ac:dyDescent="0.3">
      <c r="A985" s="1"/>
      <c r="B985" s="1"/>
      <c r="C985" s="1"/>
      <c r="D985" s="2"/>
      <c r="E985" s="1"/>
    </row>
    <row r="986" spans="1:5" ht="14.25" customHeight="1" x14ac:dyDescent="0.3">
      <c r="A986" s="1"/>
      <c r="B986" s="1"/>
      <c r="C986" s="1"/>
      <c r="D986" s="2"/>
      <c r="E986" s="1"/>
    </row>
    <row r="987" spans="1:5" ht="14.25" customHeight="1" x14ac:dyDescent="0.3">
      <c r="A987" s="1"/>
      <c r="B987" s="1"/>
      <c r="C987" s="1"/>
      <c r="D987" s="2"/>
      <c r="E987" s="1"/>
    </row>
    <row r="988" spans="1:5" ht="14.25" customHeight="1" x14ac:dyDescent="0.3">
      <c r="A988" s="1"/>
      <c r="B988" s="1"/>
      <c r="C988" s="1"/>
      <c r="D988" s="2"/>
      <c r="E988" s="1"/>
    </row>
    <row r="989" spans="1:5" ht="14.25" customHeight="1" x14ac:dyDescent="0.3">
      <c r="A989" s="1"/>
      <c r="B989" s="1"/>
      <c r="C989" s="1"/>
      <c r="D989" s="2"/>
      <c r="E989" s="1"/>
    </row>
    <row r="990" spans="1:5" ht="14.25" customHeight="1" x14ac:dyDescent="0.3">
      <c r="A990" s="1"/>
      <c r="B990" s="1"/>
      <c r="C990" s="1"/>
      <c r="D990" s="2"/>
      <c r="E990" s="1"/>
    </row>
    <row r="991" spans="1:5" ht="14.25" customHeight="1" x14ac:dyDescent="0.3">
      <c r="A991" s="1"/>
      <c r="B991" s="1"/>
      <c r="C991" s="1"/>
      <c r="D991" s="2"/>
      <c r="E991" s="1"/>
    </row>
    <row r="992" spans="1:5" ht="14.25" customHeight="1" x14ac:dyDescent="0.3">
      <c r="A992" s="1"/>
      <c r="B992" s="1"/>
      <c r="C992" s="1"/>
      <c r="D992" s="2"/>
      <c r="E992" s="1"/>
    </row>
    <row r="993" spans="1:5" ht="14.25" customHeight="1" x14ac:dyDescent="0.3">
      <c r="A993" s="1"/>
      <c r="B993" s="1"/>
      <c r="C993" s="1"/>
      <c r="D993" s="2"/>
      <c r="E993" s="1"/>
    </row>
    <row r="994" spans="1:5" ht="14.25" customHeight="1" x14ac:dyDescent="0.3">
      <c r="A994" s="1"/>
      <c r="B994" s="1"/>
      <c r="C994" s="1"/>
      <c r="D994" s="2"/>
      <c r="E994" s="1"/>
    </row>
    <row r="995" spans="1:5" ht="14.25" customHeight="1" x14ac:dyDescent="0.3">
      <c r="A995" s="1"/>
      <c r="B995" s="1"/>
      <c r="C995" s="1"/>
      <c r="D995" s="2"/>
      <c r="E995" s="1"/>
    </row>
    <row r="996" spans="1:5" ht="14.25" customHeight="1" x14ac:dyDescent="0.3">
      <c r="A996" s="1"/>
      <c r="B996" s="1"/>
      <c r="C996" s="1"/>
      <c r="D996" s="2"/>
      <c r="E996" s="1"/>
    </row>
    <row r="997" spans="1:5" ht="14.25" customHeight="1" x14ac:dyDescent="0.3">
      <c r="A997" s="1"/>
      <c r="B997" s="1"/>
      <c r="C997" s="1"/>
      <c r="D997" s="2"/>
      <c r="E997" s="1"/>
    </row>
    <row r="998" spans="1:5" ht="14.25" customHeight="1" x14ac:dyDescent="0.3">
      <c r="A998" s="1"/>
      <c r="B998" s="1"/>
      <c r="C998" s="1"/>
      <c r="D998" s="2"/>
      <c r="E998" s="1"/>
    </row>
    <row r="999" spans="1:5" ht="14.25" customHeight="1" x14ac:dyDescent="0.3">
      <c r="A999" s="1"/>
      <c r="B999" s="1"/>
      <c r="C999" s="1"/>
      <c r="D999" s="2"/>
      <c r="E999" s="1"/>
    </row>
    <row r="1000" spans="1:5" ht="14.25" customHeight="1" x14ac:dyDescent="0.3">
      <c r="A1000" s="1"/>
      <c r="B1000" s="1"/>
      <c r="C1000" s="1"/>
      <c r="D1000" s="2"/>
      <c r="E1000" s="1"/>
    </row>
  </sheetData>
  <pageMargins left="0.7" right="0.7" top="0.75" bottom="0.75" header="0" footer="0"/>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election sqref="A1:B6"/>
    </sheetView>
  </sheetViews>
  <sheetFormatPr defaultColWidth="14.44140625" defaultRowHeight="15" customHeight="1" x14ac:dyDescent="0.3"/>
  <sheetData>
    <row r="1" spans="1:26" x14ac:dyDescent="0.3">
      <c r="A1" s="74" t="s">
        <v>4</v>
      </c>
      <c r="B1" s="75" t="s">
        <v>246</v>
      </c>
      <c r="C1" s="5"/>
      <c r="D1" s="5"/>
      <c r="E1" s="5"/>
      <c r="F1" s="5"/>
      <c r="G1" s="5"/>
      <c r="H1" s="5"/>
      <c r="I1" s="5"/>
      <c r="J1" s="5"/>
      <c r="K1" s="5"/>
      <c r="L1" s="5"/>
      <c r="M1" s="5"/>
      <c r="N1" s="5"/>
      <c r="O1" s="5"/>
      <c r="P1" s="5"/>
      <c r="Q1" s="5"/>
      <c r="R1" s="5"/>
      <c r="S1" s="5"/>
      <c r="T1" s="5"/>
      <c r="U1" s="5"/>
      <c r="V1" s="5"/>
      <c r="W1" s="5"/>
      <c r="X1" s="5"/>
      <c r="Y1" s="5"/>
      <c r="Z1" s="5"/>
    </row>
    <row r="2" spans="1:26" x14ac:dyDescent="0.3">
      <c r="A2" s="72" t="s">
        <v>43</v>
      </c>
      <c r="B2" s="73">
        <v>97500</v>
      </c>
      <c r="C2" s="5"/>
      <c r="D2" s="5"/>
      <c r="E2" s="5"/>
      <c r="F2" s="5"/>
      <c r="G2" s="5"/>
      <c r="H2" s="5"/>
      <c r="I2" s="5"/>
      <c r="J2" s="5"/>
      <c r="K2" s="5"/>
      <c r="L2" s="5"/>
      <c r="M2" s="5"/>
      <c r="N2" s="5"/>
      <c r="O2" s="5"/>
      <c r="P2" s="5"/>
      <c r="Q2" s="5"/>
      <c r="R2" s="5"/>
      <c r="S2" s="5"/>
      <c r="T2" s="5"/>
      <c r="U2" s="5"/>
      <c r="V2" s="5"/>
      <c r="W2" s="5"/>
      <c r="X2" s="5"/>
      <c r="Y2" s="5"/>
      <c r="Z2" s="5"/>
    </row>
    <row r="3" spans="1:26" x14ac:dyDescent="0.3">
      <c r="A3" s="72" t="s">
        <v>21</v>
      </c>
      <c r="B3" s="73">
        <v>50500</v>
      </c>
      <c r="C3" s="5"/>
      <c r="D3" s="5"/>
      <c r="E3" s="5"/>
      <c r="F3" s="5"/>
      <c r="G3" s="5"/>
      <c r="H3" s="5"/>
      <c r="I3" s="5"/>
      <c r="J3" s="5"/>
      <c r="K3" s="5"/>
      <c r="L3" s="5"/>
      <c r="M3" s="5"/>
      <c r="N3" s="5"/>
      <c r="O3" s="5"/>
      <c r="P3" s="5"/>
      <c r="Q3" s="5"/>
      <c r="R3" s="5"/>
      <c r="S3" s="5"/>
      <c r="T3" s="5"/>
      <c r="U3" s="5"/>
      <c r="V3" s="5"/>
      <c r="W3" s="5"/>
      <c r="X3" s="5"/>
      <c r="Y3" s="5"/>
      <c r="Z3" s="5"/>
    </row>
    <row r="4" spans="1:26" x14ac:dyDescent="0.3">
      <c r="A4" s="72" t="s">
        <v>14</v>
      </c>
      <c r="B4" s="73">
        <v>105000</v>
      </c>
      <c r="C4" s="5"/>
      <c r="D4" s="5"/>
      <c r="E4" s="5"/>
      <c r="F4" s="5"/>
      <c r="G4" s="5"/>
      <c r="H4" s="5"/>
      <c r="I4" s="5"/>
      <c r="J4" s="5"/>
      <c r="K4" s="5"/>
      <c r="L4" s="5"/>
      <c r="M4" s="5"/>
      <c r="N4" s="5"/>
      <c r="O4" s="5"/>
      <c r="P4" s="5"/>
      <c r="Q4" s="5"/>
      <c r="R4" s="5"/>
      <c r="S4" s="5"/>
      <c r="T4" s="5"/>
      <c r="U4" s="5"/>
      <c r="V4" s="5"/>
      <c r="W4" s="5"/>
      <c r="X4" s="5"/>
      <c r="Y4" s="5"/>
      <c r="Z4" s="5"/>
    </row>
    <row r="5" spans="1:26" x14ac:dyDescent="0.3">
      <c r="A5" s="72" t="s">
        <v>26</v>
      </c>
      <c r="B5" s="73">
        <v>91500</v>
      </c>
      <c r="C5" s="5"/>
      <c r="D5" s="5"/>
      <c r="E5" s="5"/>
      <c r="F5" s="5"/>
      <c r="G5" s="5"/>
      <c r="H5" s="5"/>
      <c r="I5" s="5"/>
      <c r="J5" s="5"/>
      <c r="K5" s="5"/>
      <c r="L5" s="5"/>
      <c r="M5" s="5"/>
      <c r="N5" s="5"/>
      <c r="O5" s="5"/>
      <c r="P5" s="5"/>
      <c r="Q5" s="5"/>
      <c r="R5" s="5"/>
      <c r="S5" s="5"/>
      <c r="T5" s="5"/>
      <c r="U5" s="5"/>
      <c r="V5" s="5"/>
      <c r="W5" s="5"/>
      <c r="X5" s="5"/>
      <c r="Y5" s="5"/>
      <c r="Z5" s="5"/>
    </row>
    <row r="6" spans="1:26" x14ac:dyDescent="0.3">
      <c r="A6" s="76" t="s">
        <v>48</v>
      </c>
      <c r="B6" s="77">
        <v>90750</v>
      </c>
      <c r="C6" s="5"/>
      <c r="F6" s="5"/>
      <c r="G6" s="5"/>
      <c r="H6" s="5"/>
      <c r="I6" s="5"/>
      <c r="J6" s="5"/>
      <c r="K6" s="5"/>
      <c r="L6" s="5"/>
      <c r="M6" s="5"/>
      <c r="N6" s="5"/>
      <c r="O6" s="5"/>
      <c r="P6" s="5"/>
      <c r="Q6" s="5"/>
      <c r="R6" s="5"/>
      <c r="S6" s="5"/>
      <c r="T6" s="5"/>
      <c r="U6" s="5"/>
      <c r="V6" s="5"/>
      <c r="W6" s="5"/>
      <c r="X6" s="5"/>
      <c r="Y6" s="5"/>
      <c r="Z6" s="5"/>
    </row>
    <row r="7" spans="1:26" x14ac:dyDescent="0.3">
      <c r="A7" s="5"/>
      <c r="B7" s="5"/>
      <c r="C7" s="5"/>
      <c r="F7" s="5"/>
      <c r="G7" s="5"/>
      <c r="H7" s="5"/>
      <c r="I7" s="5"/>
      <c r="J7" s="5"/>
      <c r="K7" s="5"/>
      <c r="L7" s="5"/>
      <c r="M7" s="5"/>
      <c r="N7" s="5"/>
      <c r="O7" s="5"/>
      <c r="P7" s="5"/>
      <c r="Q7" s="5"/>
      <c r="R7" s="5"/>
      <c r="S7" s="5"/>
      <c r="T7" s="5"/>
      <c r="U7" s="5"/>
      <c r="V7" s="5"/>
      <c r="W7" s="5"/>
      <c r="X7" s="5"/>
      <c r="Y7" s="5"/>
      <c r="Z7" s="5"/>
    </row>
    <row r="8" spans="1:26" x14ac:dyDescent="0.3">
      <c r="A8" s="5"/>
      <c r="B8" s="5"/>
      <c r="C8" s="5"/>
      <c r="F8" s="5"/>
      <c r="G8" s="5"/>
      <c r="H8" s="5"/>
      <c r="I8" s="5"/>
      <c r="J8" s="5"/>
      <c r="K8" s="5"/>
      <c r="L8" s="5"/>
      <c r="M8" s="5"/>
      <c r="N8" s="5"/>
      <c r="O8" s="5"/>
      <c r="P8" s="5"/>
      <c r="Q8" s="5"/>
      <c r="R8" s="5"/>
      <c r="S8" s="5"/>
      <c r="T8" s="5"/>
      <c r="U8" s="5"/>
      <c r="V8" s="5"/>
      <c r="W8" s="5"/>
      <c r="X8" s="5"/>
      <c r="Y8" s="5"/>
      <c r="Z8" s="5"/>
    </row>
    <row r="9" spans="1:26" x14ac:dyDescent="0.3">
      <c r="A9" s="5"/>
      <c r="B9" s="5"/>
      <c r="C9" s="5"/>
      <c r="F9" s="5"/>
      <c r="G9" s="5"/>
      <c r="H9" s="5"/>
      <c r="I9" s="5"/>
      <c r="J9" s="5"/>
      <c r="K9" s="5"/>
      <c r="L9" s="5"/>
      <c r="M9" s="5"/>
      <c r="N9" s="5"/>
      <c r="O9" s="5"/>
      <c r="P9" s="5"/>
      <c r="Q9" s="5"/>
      <c r="R9" s="5"/>
      <c r="S9" s="5"/>
      <c r="T9" s="5"/>
      <c r="U9" s="5"/>
      <c r="V9" s="5"/>
      <c r="W9" s="5"/>
      <c r="X9" s="5"/>
      <c r="Y9" s="5"/>
      <c r="Z9" s="5"/>
    </row>
    <row r="10" spans="1:26" x14ac:dyDescent="0.3">
      <c r="A10" s="5"/>
      <c r="B10" s="5"/>
      <c r="C10" s="5"/>
      <c r="F10" s="5"/>
      <c r="G10" s="5"/>
      <c r="H10" s="5"/>
      <c r="I10" s="5"/>
      <c r="J10" s="5"/>
      <c r="K10" s="5"/>
      <c r="L10" s="5"/>
      <c r="M10" s="5"/>
      <c r="N10" s="5"/>
      <c r="O10" s="5"/>
      <c r="P10" s="5"/>
      <c r="Q10" s="5"/>
      <c r="R10" s="5"/>
      <c r="S10" s="5"/>
      <c r="T10" s="5"/>
      <c r="U10" s="5"/>
      <c r="V10" s="5"/>
      <c r="W10" s="5"/>
      <c r="X10" s="5"/>
      <c r="Y10" s="5"/>
      <c r="Z10" s="5"/>
    </row>
    <row r="11" spans="1:26" x14ac:dyDescent="0.3">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x14ac:dyDescent="0.3">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3">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x14ac:dyDescent="0.3">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x14ac:dyDescent="0.3">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x14ac:dyDescent="0.3">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x14ac:dyDescent="0.3">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x14ac:dyDescent="0.3">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x14ac:dyDescent="0.3">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x14ac:dyDescent="0.3">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x14ac:dyDescent="0.3">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x14ac:dyDescent="0.3">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3">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3">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3">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3">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3">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3">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3">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x14ac:dyDescent="0.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x14ac:dyDescent="0.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G9" sqref="G9"/>
    </sheetView>
  </sheetViews>
  <sheetFormatPr defaultColWidth="14.44140625" defaultRowHeight="15" customHeight="1" x14ac:dyDescent="0.3"/>
  <cols>
    <col min="1" max="1" width="13.21875" customWidth="1"/>
    <col min="2" max="2" width="16.44140625" customWidth="1"/>
    <col min="3" max="3" width="15.5546875" customWidth="1"/>
    <col min="4" max="4" width="13.44140625" customWidth="1"/>
    <col min="5" max="5" width="12" customWidth="1"/>
    <col min="6" max="26" width="8.6640625" customWidth="1"/>
  </cols>
  <sheetData>
    <row r="1" spans="1:26" ht="18" customHeight="1" x14ac:dyDescent="0.3">
      <c r="A1" s="16" t="s">
        <v>2</v>
      </c>
      <c r="B1" s="17" t="s">
        <v>247</v>
      </c>
      <c r="C1" s="17" t="s">
        <v>248</v>
      </c>
      <c r="D1" s="17" t="s">
        <v>249</v>
      </c>
      <c r="E1" s="19" t="s">
        <v>250</v>
      </c>
      <c r="F1" s="1"/>
      <c r="G1" s="1"/>
      <c r="H1" s="1"/>
      <c r="I1" s="1"/>
      <c r="J1" s="1"/>
      <c r="K1" s="1"/>
      <c r="L1" s="1"/>
      <c r="M1" s="1"/>
      <c r="N1" s="1"/>
      <c r="O1" s="1"/>
      <c r="P1" s="1"/>
      <c r="Q1" s="1"/>
      <c r="R1" s="1"/>
      <c r="S1" s="1"/>
      <c r="T1" s="1"/>
      <c r="U1" s="1"/>
      <c r="V1" s="1"/>
      <c r="W1" s="1"/>
      <c r="X1" s="1"/>
      <c r="Y1" s="1"/>
      <c r="Z1" s="1"/>
    </row>
    <row r="2" spans="1:26" ht="18" customHeight="1" x14ac:dyDescent="0.3">
      <c r="A2" s="14" t="s">
        <v>119</v>
      </c>
      <c r="B2" s="3" t="s">
        <v>251</v>
      </c>
      <c r="C2" s="3" t="s">
        <v>252</v>
      </c>
      <c r="D2" s="3" t="s">
        <v>253</v>
      </c>
      <c r="E2" s="15" t="s">
        <v>253</v>
      </c>
    </row>
    <row r="3" spans="1:26" ht="18" customHeight="1" x14ac:dyDescent="0.3">
      <c r="A3" s="14" t="s">
        <v>254</v>
      </c>
      <c r="B3" s="3" t="s">
        <v>255</v>
      </c>
      <c r="C3" s="3" t="s">
        <v>256</v>
      </c>
      <c r="D3" s="3" t="s">
        <v>257</v>
      </c>
      <c r="E3" s="15" t="s">
        <v>258</v>
      </c>
    </row>
    <row r="4" spans="1:26" ht="18" customHeight="1" x14ac:dyDescent="0.3">
      <c r="A4" s="14" t="s">
        <v>141</v>
      </c>
      <c r="B4" s="3" t="s">
        <v>259</v>
      </c>
      <c r="C4" s="3" t="s">
        <v>256</v>
      </c>
      <c r="D4" s="3" t="s">
        <v>260</v>
      </c>
      <c r="E4" s="15" t="s">
        <v>261</v>
      </c>
    </row>
    <row r="5" spans="1:26" ht="18" customHeight="1" x14ac:dyDescent="0.3">
      <c r="A5" s="14" t="s">
        <v>148</v>
      </c>
      <c r="B5" s="3" t="s">
        <v>262</v>
      </c>
      <c r="C5" s="3" t="s">
        <v>256</v>
      </c>
      <c r="D5" s="3" t="s">
        <v>263</v>
      </c>
      <c r="E5" s="15" t="s">
        <v>264</v>
      </c>
    </row>
    <row r="6" spans="1:26" ht="18" customHeight="1" x14ac:dyDescent="0.3">
      <c r="A6" s="14" t="s">
        <v>265</v>
      </c>
      <c r="B6" s="3" t="s">
        <v>266</v>
      </c>
      <c r="C6" s="3" t="s">
        <v>256</v>
      </c>
      <c r="D6" s="3" t="s">
        <v>257</v>
      </c>
      <c r="E6" s="15" t="s">
        <v>258</v>
      </c>
    </row>
    <row r="7" spans="1:26" ht="18" customHeight="1" x14ac:dyDescent="0.3">
      <c r="A7" s="14" t="s">
        <v>116</v>
      </c>
      <c r="B7" s="3" t="s">
        <v>267</v>
      </c>
      <c r="C7" s="3" t="s">
        <v>256</v>
      </c>
      <c r="D7" s="3" t="s">
        <v>268</v>
      </c>
      <c r="E7" s="15" t="s">
        <v>269</v>
      </c>
    </row>
    <row r="8" spans="1:26" ht="18" customHeight="1" x14ac:dyDescent="0.3">
      <c r="A8" s="14" t="s">
        <v>95</v>
      </c>
      <c r="B8" s="3" t="s">
        <v>270</v>
      </c>
      <c r="C8" s="3" t="s">
        <v>256</v>
      </c>
      <c r="D8" s="3" t="s">
        <v>263</v>
      </c>
      <c r="E8" s="15" t="s">
        <v>264</v>
      </c>
    </row>
    <row r="9" spans="1:26" ht="18" customHeight="1" x14ac:dyDescent="0.3">
      <c r="A9" s="14" t="s">
        <v>97</v>
      </c>
      <c r="B9" s="3" t="s">
        <v>271</v>
      </c>
      <c r="C9" s="3" t="s">
        <v>252</v>
      </c>
      <c r="D9" s="3" t="s">
        <v>272</v>
      </c>
      <c r="E9" s="15" t="s">
        <v>261</v>
      </c>
    </row>
    <row r="10" spans="1:26" ht="18" customHeight="1" x14ac:dyDescent="0.3">
      <c r="A10" s="14" t="s">
        <v>38</v>
      </c>
      <c r="B10" s="3" t="s">
        <v>273</v>
      </c>
      <c r="C10" s="3" t="s">
        <v>252</v>
      </c>
      <c r="D10" s="3" t="s">
        <v>257</v>
      </c>
      <c r="E10" s="15" t="s">
        <v>258</v>
      </c>
    </row>
    <row r="11" spans="1:26" ht="18" customHeight="1" x14ac:dyDescent="0.3">
      <c r="A11" s="14" t="s">
        <v>274</v>
      </c>
      <c r="B11" s="3" t="s">
        <v>275</v>
      </c>
      <c r="C11" s="3" t="s">
        <v>256</v>
      </c>
      <c r="D11" s="3" t="s">
        <v>268</v>
      </c>
      <c r="E11" s="15" t="s">
        <v>269</v>
      </c>
    </row>
    <row r="12" spans="1:26" ht="18" customHeight="1" x14ac:dyDescent="0.3">
      <c r="A12" s="14" t="s">
        <v>73</v>
      </c>
      <c r="B12" s="3" t="s">
        <v>276</v>
      </c>
      <c r="C12" s="3" t="s">
        <v>252</v>
      </c>
      <c r="D12" s="3" t="s">
        <v>277</v>
      </c>
      <c r="E12" s="15" t="s">
        <v>278</v>
      </c>
    </row>
    <row r="13" spans="1:26" ht="18" customHeight="1" x14ac:dyDescent="0.3">
      <c r="A13" s="14" t="s">
        <v>279</v>
      </c>
      <c r="B13" s="3" t="s">
        <v>251</v>
      </c>
      <c r="C13" s="3" t="s">
        <v>280</v>
      </c>
      <c r="D13" s="3" t="s">
        <v>281</v>
      </c>
      <c r="E13" s="15" t="s">
        <v>282</v>
      </c>
    </row>
    <row r="14" spans="1:26" ht="18" customHeight="1" x14ac:dyDescent="0.3">
      <c r="A14" s="14" t="s">
        <v>50</v>
      </c>
      <c r="B14" s="3" t="s">
        <v>266</v>
      </c>
      <c r="C14" s="3" t="s">
        <v>256</v>
      </c>
      <c r="D14" s="3" t="s">
        <v>257</v>
      </c>
      <c r="E14" s="15" t="s">
        <v>258</v>
      </c>
    </row>
    <row r="15" spans="1:26" ht="18" customHeight="1" x14ac:dyDescent="0.3">
      <c r="A15" s="14" t="s">
        <v>99</v>
      </c>
      <c r="B15" s="3" t="s">
        <v>271</v>
      </c>
      <c r="C15" s="3" t="s">
        <v>280</v>
      </c>
      <c r="D15" s="3" t="s">
        <v>268</v>
      </c>
      <c r="E15" s="15" t="s">
        <v>269</v>
      </c>
    </row>
    <row r="16" spans="1:26" ht="18" customHeight="1" x14ac:dyDescent="0.3">
      <c r="A16" s="14" t="s">
        <v>172</v>
      </c>
      <c r="B16" s="3" t="s">
        <v>283</v>
      </c>
      <c r="C16" s="3" t="s">
        <v>280</v>
      </c>
      <c r="D16" s="3" t="s">
        <v>281</v>
      </c>
      <c r="E16" s="15" t="s">
        <v>282</v>
      </c>
    </row>
    <row r="17" spans="1:5" ht="18" customHeight="1" x14ac:dyDescent="0.3">
      <c r="A17" s="14" t="s">
        <v>83</v>
      </c>
      <c r="B17" s="3" t="s">
        <v>284</v>
      </c>
      <c r="C17" s="3" t="s">
        <v>256</v>
      </c>
      <c r="D17" s="3" t="s">
        <v>281</v>
      </c>
      <c r="E17" s="15" t="s">
        <v>282</v>
      </c>
    </row>
    <row r="18" spans="1:5" ht="18" customHeight="1" x14ac:dyDescent="0.3">
      <c r="A18" s="14" t="s">
        <v>137</v>
      </c>
      <c r="B18" s="3" t="s">
        <v>285</v>
      </c>
      <c r="C18" s="3" t="s">
        <v>252</v>
      </c>
      <c r="D18" s="3" t="s">
        <v>260</v>
      </c>
      <c r="E18" s="15" t="s">
        <v>261</v>
      </c>
    </row>
    <row r="19" spans="1:5" ht="18" customHeight="1" x14ac:dyDescent="0.3">
      <c r="A19" s="14" t="s">
        <v>92</v>
      </c>
      <c r="B19" s="3" t="s">
        <v>286</v>
      </c>
      <c r="C19" s="3" t="s">
        <v>280</v>
      </c>
      <c r="D19" s="3" t="s">
        <v>277</v>
      </c>
      <c r="E19" s="15" t="s">
        <v>278</v>
      </c>
    </row>
    <row r="20" spans="1:5" ht="18" customHeight="1" x14ac:dyDescent="0.3">
      <c r="A20" s="14" t="s">
        <v>46</v>
      </c>
      <c r="B20" s="3" t="s">
        <v>267</v>
      </c>
      <c r="C20" s="3" t="s">
        <v>256</v>
      </c>
      <c r="D20" s="3" t="s">
        <v>257</v>
      </c>
      <c r="E20" s="15" t="s">
        <v>258</v>
      </c>
    </row>
    <row r="21" spans="1:5" ht="18" customHeight="1" x14ac:dyDescent="0.3">
      <c r="A21" s="14" t="s">
        <v>287</v>
      </c>
      <c r="B21" s="3" t="s">
        <v>288</v>
      </c>
      <c r="C21" s="3" t="s">
        <v>280</v>
      </c>
      <c r="D21" s="3" t="s">
        <v>268</v>
      </c>
      <c r="E21" s="15" t="s">
        <v>269</v>
      </c>
    </row>
    <row r="22" spans="1:5" ht="18" customHeight="1" x14ac:dyDescent="0.3">
      <c r="A22" s="14" t="s">
        <v>12</v>
      </c>
      <c r="B22" s="3" t="s">
        <v>289</v>
      </c>
      <c r="C22" s="3" t="s">
        <v>280</v>
      </c>
      <c r="D22" s="3" t="s">
        <v>260</v>
      </c>
      <c r="E22" s="15" t="s">
        <v>261</v>
      </c>
    </row>
    <row r="23" spans="1:5" ht="18" customHeight="1" x14ac:dyDescent="0.3">
      <c r="A23" s="14" t="s">
        <v>146</v>
      </c>
      <c r="B23" s="3" t="s">
        <v>284</v>
      </c>
      <c r="C23" s="3" t="s">
        <v>280</v>
      </c>
      <c r="D23" s="3" t="s">
        <v>277</v>
      </c>
      <c r="E23" s="15" t="s">
        <v>278</v>
      </c>
    </row>
    <row r="24" spans="1:5" ht="18" customHeight="1" x14ac:dyDescent="0.3">
      <c r="A24" s="14" t="s">
        <v>61</v>
      </c>
      <c r="B24" s="3" t="s">
        <v>290</v>
      </c>
      <c r="C24" s="3" t="s">
        <v>280</v>
      </c>
      <c r="D24" s="3" t="s">
        <v>260</v>
      </c>
      <c r="E24" s="15" t="s">
        <v>261</v>
      </c>
    </row>
    <row r="25" spans="1:5" ht="18" customHeight="1" x14ac:dyDescent="0.3">
      <c r="A25" s="14" t="s">
        <v>114</v>
      </c>
      <c r="B25" s="3" t="s">
        <v>291</v>
      </c>
      <c r="C25" s="3" t="s">
        <v>252</v>
      </c>
      <c r="D25" s="3" t="s">
        <v>277</v>
      </c>
      <c r="E25" s="15" t="s">
        <v>278</v>
      </c>
    </row>
    <row r="26" spans="1:5" ht="18" customHeight="1" x14ac:dyDescent="0.3">
      <c r="A26" s="14" t="s">
        <v>78</v>
      </c>
      <c r="B26" s="3" t="s">
        <v>285</v>
      </c>
      <c r="C26" s="3" t="s">
        <v>280</v>
      </c>
      <c r="D26" s="3" t="s">
        <v>277</v>
      </c>
      <c r="E26" s="15" t="s">
        <v>278</v>
      </c>
    </row>
    <row r="27" spans="1:5" ht="18" customHeight="1" x14ac:dyDescent="0.3">
      <c r="A27" s="14" t="s">
        <v>129</v>
      </c>
      <c r="B27" s="3" t="s">
        <v>289</v>
      </c>
      <c r="C27" s="3" t="s">
        <v>280</v>
      </c>
      <c r="D27" s="3" t="s">
        <v>257</v>
      </c>
      <c r="E27" s="15" t="s">
        <v>258</v>
      </c>
    </row>
    <row r="28" spans="1:5" ht="18" customHeight="1" x14ac:dyDescent="0.3">
      <c r="A28" s="14" t="s">
        <v>34</v>
      </c>
      <c r="B28" s="3" t="s">
        <v>292</v>
      </c>
      <c r="C28" s="3" t="s">
        <v>280</v>
      </c>
      <c r="D28" s="3" t="s">
        <v>257</v>
      </c>
      <c r="E28" s="15" t="s">
        <v>258</v>
      </c>
    </row>
    <row r="29" spans="1:5" ht="18" customHeight="1" x14ac:dyDescent="0.3">
      <c r="A29" s="14" t="s">
        <v>85</v>
      </c>
      <c r="B29" s="3" t="s">
        <v>293</v>
      </c>
      <c r="C29" s="3" t="s">
        <v>252</v>
      </c>
      <c r="D29" s="3" t="s">
        <v>260</v>
      </c>
      <c r="E29" s="15" t="s">
        <v>261</v>
      </c>
    </row>
    <row r="30" spans="1:5" ht="18" customHeight="1" x14ac:dyDescent="0.3">
      <c r="A30" s="14" t="s">
        <v>19</v>
      </c>
      <c r="B30" s="3" t="s">
        <v>283</v>
      </c>
      <c r="C30" s="3" t="s">
        <v>280</v>
      </c>
      <c r="D30" s="3" t="s">
        <v>277</v>
      </c>
      <c r="E30" s="15" t="s">
        <v>278</v>
      </c>
    </row>
    <row r="31" spans="1:5" ht="18" customHeight="1" x14ac:dyDescent="0.3">
      <c r="A31" s="14" t="s">
        <v>294</v>
      </c>
      <c r="B31" s="3" t="s">
        <v>285</v>
      </c>
      <c r="C31" s="3" t="s">
        <v>280</v>
      </c>
      <c r="D31" s="3" t="s">
        <v>257</v>
      </c>
      <c r="E31" s="15" t="s">
        <v>258</v>
      </c>
    </row>
    <row r="32" spans="1:5" ht="18" customHeight="1" x14ac:dyDescent="0.3">
      <c r="A32" s="14" t="s">
        <v>181</v>
      </c>
      <c r="B32" s="3" t="s">
        <v>295</v>
      </c>
      <c r="C32" s="3" t="s">
        <v>252</v>
      </c>
      <c r="D32" s="3" t="s">
        <v>257</v>
      </c>
      <c r="E32" s="15" t="s">
        <v>258</v>
      </c>
    </row>
    <row r="33" spans="1:5" ht="18" customHeight="1" x14ac:dyDescent="0.3">
      <c r="A33" s="14" t="s">
        <v>106</v>
      </c>
      <c r="B33" s="3" t="s">
        <v>296</v>
      </c>
      <c r="C33" s="3" t="s">
        <v>252</v>
      </c>
      <c r="D33" s="3" t="s">
        <v>260</v>
      </c>
      <c r="E33" s="15" t="s">
        <v>261</v>
      </c>
    </row>
    <row r="34" spans="1:5" ht="18" customHeight="1" x14ac:dyDescent="0.3">
      <c r="A34" s="14" t="s">
        <v>64</v>
      </c>
      <c r="B34" s="3" t="s">
        <v>297</v>
      </c>
      <c r="C34" s="3" t="s">
        <v>252</v>
      </c>
      <c r="D34" s="3" t="s">
        <v>281</v>
      </c>
      <c r="E34" s="15" t="s">
        <v>282</v>
      </c>
    </row>
    <row r="35" spans="1:5" ht="18" customHeight="1" x14ac:dyDescent="0.3">
      <c r="A35" s="14" t="s">
        <v>191</v>
      </c>
      <c r="B35" s="3" t="s">
        <v>298</v>
      </c>
      <c r="C35" s="3" t="s">
        <v>280</v>
      </c>
      <c r="D35" s="3" t="s">
        <v>281</v>
      </c>
      <c r="E35" s="15" t="s">
        <v>282</v>
      </c>
    </row>
    <row r="36" spans="1:5" ht="18" customHeight="1" x14ac:dyDescent="0.3">
      <c r="A36" s="14" t="s">
        <v>144</v>
      </c>
      <c r="B36" s="3" t="s">
        <v>299</v>
      </c>
      <c r="C36" s="3" t="s">
        <v>252</v>
      </c>
      <c r="D36" s="3" t="s">
        <v>277</v>
      </c>
      <c r="E36" s="15" t="s">
        <v>278</v>
      </c>
    </row>
    <row r="37" spans="1:5" ht="18" customHeight="1" x14ac:dyDescent="0.3">
      <c r="A37" s="14" t="s">
        <v>184</v>
      </c>
      <c r="B37" s="3" t="s">
        <v>259</v>
      </c>
      <c r="C37" s="3" t="s">
        <v>252</v>
      </c>
      <c r="D37" s="3" t="s">
        <v>268</v>
      </c>
      <c r="E37" s="15" t="s">
        <v>269</v>
      </c>
    </row>
    <row r="38" spans="1:5" ht="18" customHeight="1" x14ac:dyDescent="0.3">
      <c r="A38" s="14" t="s">
        <v>101</v>
      </c>
      <c r="B38" s="3" t="s">
        <v>255</v>
      </c>
      <c r="C38" s="3" t="s">
        <v>280</v>
      </c>
      <c r="D38" s="3" t="s">
        <v>277</v>
      </c>
      <c r="E38" s="15" t="s">
        <v>278</v>
      </c>
    </row>
    <row r="39" spans="1:5" ht="18" customHeight="1" x14ac:dyDescent="0.3">
      <c r="A39" s="14" t="s">
        <v>300</v>
      </c>
      <c r="B39" s="3" t="s">
        <v>301</v>
      </c>
      <c r="C39" s="3" t="s">
        <v>252</v>
      </c>
      <c r="D39" s="3" t="s">
        <v>260</v>
      </c>
      <c r="E39" s="15" t="s">
        <v>261</v>
      </c>
    </row>
    <row r="40" spans="1:5" ht="18" customHeight="1" x14ac:dyDescent="0.3">
      <c r="A40" s="14" t="s">
        <v>125</v>
      </c>
      <c r="B40" s="3" t="s">
        <v>302</v>
      </c>
      <c r="C40" s="3" t="s">
        <v>280</v>
      </c>
      <c r="D40" s="3" t="s">
        <v>260</v>
      </c>
      <c r="E40" s="15" t="s">
        <v>261</v>
      </c>
    </row>
    <row r="41" spans="1:5" ht="18" customHeight="1" x14ac:dyDescent="0.3">
      <c r="A41" s="14" t="s">
        <v>87</v>
      </c>
      <c r="B41" s="3" t="s">
        <v>303</v>
      </c>
      <c r="C41" s="3" t="s">
        <v>256</v>
      </c>
      <c r="D41" s="3" t="s">
        <v>260</v>
      </c>
      <c r="E41" s="15" t="s">
        <v>261</v>
      </c>
    </row>
    <row r="42" spans="1:5" ht="18" customHeight="1" x14ac:dyDescent="0.3">
      <c r="A42" s="14" t="s">
        <v>76</v>
      </c>
      <c r="B42" s="3" t="s">
        <v>304</v>
      </c>
      <c r="C42" s="3" t="s">
        <v>252</v>
      </c>
      <c r="D42" s="3" t="s">
        <v>260</v>
      </c>
      <c r="E42" s="15" t="s">
        <v>261</v>
      </c>
    </row>
    <row r="43" spans="1:5" ht="18" customHeight="1" x14ac:dyDescent="0.3">
      <c r="A43" s="14" t="s">
        <v>41</v>
      </c>
      <c r="B43" s="3" t="s">
        <v>262</v>
      </c>
      <c r="C43" s="3" t="s">
        <v>256</v>
      </c>
      <c r="D43" s="3" t="s">
        <v>260</v>
      </c>
      <c r="E43" s="15" t="s">
        <v>261</v>
      </c>
    </row>
    <row r="44" spans="1:5" ht="18" customHeight="1" x14ac:dyDescent="0.3">
      <c r="A44" s="14" t="s">
        <v>176</v>
      </c>
      <c r="B44" s="3" t="s">
        <v>305</v>
      </c>
      <c r="C44" s="3" t="s">
        <v>280</v>
      </c>
      <c r="D44" s="3" t="s">
        <v>257</v>
      </c>
      <c r="E44" s="15" t="s">
        <v>258</v>
      </c>
    </row>
    <row r="45" spans="1:5" ht="18" customHeight="1" x14ac:dyDescent="0.3">
      <c r="A45" s="14" t="s">
        <v>30</v>
      </c>
      <c r="B45" s="3" t="s">
        <v>306</v>
      </c>
      <c r="C45" s="3" t="s">
        <v>252</v>
      </c>
      <c r="D45" s="3" t="s">
        <v>281</v>
      </c>
      <c r="E45" s="15" t="s">
        <v>282</v>
      </c>
    </row>
    <row r="46" spans="1:5" ht="18" customHeight="1" x14ac:dyDescent="0.3">
      <c r="A46" s="14" t="s">
        <v>58</v>
      </c>
      <c r="B46" s="3" t="s">
        <v>255</v>
      </c>
      <c r="C46" s="3" t="s">
        <v>280</v>
      </c>
      <c r="D46" s="3" t="s">
        <v>260</v>
      </c>
      <c r="E46" s="15" t="s">
        <v>261</v>
      </c>
    </row>
    <row r="47" spans="1:5" ht="18" customHeight="1" x14ac:dyDescent="0.3">
      <c r="A47" s="14" t="s">
        <v>55</v>
      </c>
      <c r="B47" s="3" t="s">
        <v>255</v>
      </c>
      <c r="C47" s="3" t="s">
        <v>256</v>
      </c>
      <c r="D47" s="3" t="s">
        <v>268</v>
      </c>
      <c r="E47" s="15" t="s">
        <v>269</v>
      </c>
    </row>
    <row r="48" spans="1:5" ht="18" customHeight="1" x14ac:dyDescent="0.3">
      <c r="A48" s="14" t="s">
        <v>69</v>
      </c>
      <c r="B48" s="3" t="s">
        <v>291</v>
      </c>
      <c r="C48" s="3" t="s">
        <v>280</v>
      </c>
      <c r="D48" s="3" t="s">
        <v>268</v>
      </c>
      <c r="E48" s="15" t="s">
        <v>269</v>
      </c>
    </row>
    <row r="49" spans="1:5" ht="18" customHeight="1" x14ac:dyDescent="0.3">
      <c r="A49" s="14" t="s">
        <v>150</v>
      </c>
      <c r="B49" s="3" t="s">
        <v>262</v>
      </c>
      <c r="C49" s="3" t="s">
        <v>252</v>
      </c>
      <c r="D49" s="3" t="s">
        <v>268</v>
      </c>
      <c r="E49" s="15" t="s">
        <v>269</v>
      </c>
    </row>
    <row r="50" spans="1:5" ht="18" customHeight="1" x14ac:dyDescent="0.3">
      <c r="A50" s="20" t="s">
        <v>307</v>
      </c>
      <c r="B50" s="21" t="s">
        <v>308</v>
      </c>
      <c r="C50" s="21" t="s">
        <v>252</v>
      </c>
      <c r="D50" s="21" t="s">
        <v>268</v>
      </c>
      <c r="E50" s="23" t="s">
        <v>269</v>
      </c>
    </row>
    <row r="51" spans="1:5" ht="14.25" customHeight="1" x14ac:dyDescent="0.3"/>
    <row r="52" spans="1:5" ht="14.25" customHeight="1" x14ac:dyDescent="0.3"/>
    <row r="53" spans="1:5" ht="14.25" customHeight="1" x14ac:dyDescent="0.3"/>
    <row r="54" spans="1:5" ht="14.25" customHeight="1" x14ac:dyDescent="0.3"/>
    <row r="55" spans="1:5" ht="14.25" customHeight="1" x14ac:dyDescent="0.3"/>
    <row r="56" spans="1:5" ht="14.25" customHeight="1" x14ac:dyDescent="0.3"/>
    <row r="57" spans="1:5" ht="14.25" customHeight="1" x14ac:dyDescent="0.3"/>
    <row r="58" spans="1:5" ht="14.25" customHeight="1" x14ac:dyDescent="0.3"/>
    <row r="59" spans="1:5" ht="14.25" customHeight="1" x14ac:dyDescent="0.3"/>
    <row r="60" spans="1:5" ht="14.25" customHeight="1" x14ac:dyDescent="0.3"/>
    <row r="61" spans="1:5" ht="14.25" customHeight="1" x14ac:dyDescent="0.3"/>
    <row r="62" spans="1:5" ht="14.25" customHeight="1" x14ac:dyDescent="0.3"/>
    <row r="63" spans="1:5" ht="14.25" customHeight="1" x14ac:dyDescent="0.3"/>
    <row r="64" spans="1:5"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DASHBOARD</vt:lpstr>
      <vt:lpstr>BRAINSTORMING REFLECTION</vt:lpstr>
      <vt:lpstr>PIVOT TABLES</vt:lpstr>
      <vt:lpstr>AmazonSales</vt:lpstr>
      <vt:lpstr>ProductMaster</vt:lpstr>
      <vt:lpstr>RegionGoals</vt:lpstr>
      <vt:lpstr>CustomerMaster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Mrinal Das</dc:creator>
  <cp:lastModifiedBy>gouravmallick0408@gmail.com</cp:lastModifiedBy>
  <dcterms:created xsi:type="dcterms:W3CDTF">2025-07-17T15:44:57Z</dcterms:created>
  <dcterms:modified xsi:type="dcterms:W3CDTF">2026-03-22T18:03:46Z</dcterms:modified>
</cp:coreProperties>
</file>